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hubbardresearch0.sharepoint.com/sites/hubbardresearch.com/Shared Documents/HDR (Dropbox)/Website/HTMA Website Downloads/Pulse/"/>
    </mc:Choice>
  </mc:AlternateContent>
  <xr:revisionPtr revIDLastSave="0" documentId="8_{DB8F4A77-B19C-4CC2-90C5-96AAAD7A6404}" xr6:coauthVersionLast="47" xr6:coauthVersionMax="47" xr10:uidLastSave="{00000000-0000-0000-0000-000000000000}"/>
  <bookViews>
    <workbookView xWindow="-120" yWindow="-120" windowWidth="37665" windowHeight="21840" xr2:uid="{A531C480-99E1-49FC-80E7-9ED82B285A85}"/>
  </bookViews>
  <sheets>
    <sheet name="Steps 1 and 2" sheetId="8" r:id="rId1"/>
    <sheet name="Step 3" sheetId="4" r:id="rId2"/>
    <sheet name="Steps 4 to 6" sheetId="2" r:id="rId3"/>
    <sheet name="Steps 7 and 8" sheetId="5" r:id="rId4"/>
    <sheet name="Four Variable Model" sheetId="6" r:id="rId5"/>
    <sheet name="Other Google Searches"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6" l="1"/>
  <c r="G8" i="6"/>
  <c r="G7" i="6"/>
  <c r="G10" i="6"/>
  <c r="G11" i="6"/>
  <c r="G66" i="6"/>
  <c r="G67" i="6"/>
  <c r="G68" i="6"/>
  <c r="G69" i="6"/>
  <c r="G70" i="6"/>
  <c r="G71" i="6"/>
  <c r="G72" i="6"/>
  <c r="G73"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 i="6"/>
  <c r="C3" i="5"/>
  <c r="C4" i="5" s="1"/>
  <c r="H354" i="8"/>
  <c r="H378" i="8"/>
  <c r="B329" i="8"/>
  <c r="C329" i="8"/>
  <c r="D329" i="8"/>
  <c r="E329" i="8" s="1"/>
  <c r="H329" i="8" s="1"/>
  <c r="B330" i="8"/>
  <c r="C330" i="8"/>
  <c r="D330" i="8"/>
  <c r="E330" i="8" s="1"/>
  <c r="H330" i="8" s="1"/>
  <c r="B331" i="8"/>
  <c r="C331" i="8"/>
  <c r="D331" i="8"/>
  <c r="B332" i="8"/>
  <c r="C332" i="8"/>
  <c r="D332" i="8"/>
  <c r="E332" i="8" s="1"/>
  <c r="H332" i="8" s="1"/>
  <c r="B333" i="8"/>
  <c r="C333" i="8"/>
  <c r="D333" i="8"/>
  <c r="B334" i="8"/>
  <c r="C334" i="8"/>
  <c r="D334" i="8"/>
  <c r="B335" i="8"/>
  <c r="C335" i="8"/>
  <c r="D335" i="8"/>
  <c r="E335" i="8" s="1"/>
  <c r="H335" i="8" s="1"/>
  <c r="B336" i="8"/>
  <c r="C336" i="8"/>
  <c r="D336" i="8"/>
  <c r="E336" i="8" s="1"/>
  <c r="H336" i="8" s="1"/>
  <c r="B337" i="8"/>
  <c r="E337" i="8" s="1"/>
  <c r="H337" i="8" s="1"/>
  <c r="C337" i="8"/>
  <c r="D337" i="8"/>
  <c r="B338" i="8"/>
  <c r="C338" i="8"/>
  <c r="D338" i="8"/>
  <c r="E338" i="8" s="1"/>
  <c r="H338" i="8" s="1"/>
  <c r="B339" i="8"/>
  <c r="C339" i="8"/>
  <c r="D339" i="8"/>
  <c r="B340" i="8"/>
  <c r="C340" i="8"/>
  <c r="D340" i="8"/>
  <c r="B341" i="8"/>
  <c r="C341" i="8"/>
  <c r="D341" i="8"/>
  <c r="E341" i="8" s="1"/>
  <c r="H341" i="8" s="1"/>
  <c r="B342" i="8"/>
  <c r="C342" i="8"/>
  <c r="D342" i="8"/>
  <c r="E342" i="8" s="1"/>
  <c r="H342" i="8" s="1"/>
  <c r="B343" i="8"/>
  <c r="E343" i="8" s="1"/>
  <c r="H343" i="8" s="1"/>
  <c r="C343" i="8"/>
  <c r="D343" i="8"/>
  <c r="B344" i="8"/>
  <c r="C344" i="8"/>
  <c r="D344" i="8"/>
  <c r="E344" i="8"/>
  <c r="H344" i="8" s="1"/>
  <c r="B345" i="8"/>
  <c r="C345" i="8"/>
  <c r="D345" i="8"/>
  <c r="E345" i="8" s="1"/>
  <c r="H345" i="8" s="1"/>
  <c r="B346" i="8"/>
  <c r="C346" i="8"/>
  <c r="D346" i="8"/>
  <c r="B347" i="8"/>
  <c r="C347" i="8"/>
  <c r="D347" i="8"/>
  <c r="E347" i="8" s="1"/>
  <c r="H347" i="8" s="1"/>
  <c r="B348" i="8"/>
  <c r="C348" i="8"/>
  <c r="D348" i="8"/>
  <c r="E348" i="8" s="1"/>
  <c r="H348" i="8" s="1"/>
  <c r="B349" i="8"/>
  <c r="C349" i="8"/>
  <c r="D349" i="8"/>
  <c r="B350" i="8"/>
  <c r="C350" i="8"/>
  <c r="E350" i="8" s="1"/>
  <c r="H350" i="8" s="1"/>
  <c r="D350" i="8"/>
  <c r="B351" i="8"/>
  <c r="C351" i="8"/>
  <c r="D351" i="8"/>
  <c r="B352" i="8"/>
  <c r="C352" i="8"/>
  <c r="D352" i="8"/>
  <c r="B353" i="8"/>
  <c r="C353" i="8"/>
  <c r="D353" i="8"/>
  <c r="E353" i="8" s="1"/>
  <c r="H353" i="8" s="1"/>
  <c r="B354" i="8"/>
  <c r="C354" i="8"/>
  <c r="D354" i="8"/>
  <c r="E354" i="8" s="1"/>
  <c r="B355" i="8"/>
  <c r="E355" i="8" s="1"/>
  <c r="H355" i="8" s="1"/>
  <c r="C355" i="8"/>
  <c r="D355" i="8"/>
  <c r="B356" i="8"/>
  <c r="C356" i="8"/>
  <c r="D356" i="8"/>
  <c r="E356" i="8" s="1"/>
  <c r="H356" i="8" s="1"/>
  <c r="B357" i="8"/>
  <c r="C357" i="8"/>
  <c r="D357" i="8"/>
  <c r="B358" i="8"/>
  <c r="C358" i="8"/>
  <c r="D358" i="8"/>
  <c r="B359" i="8"/>
  <c r="C359" i="8"/>
  <c r="D359" i="8"/>
  <c r="E359" i="8" s="1"/>
  <c r="H359" i="8" s="1"/>
  <c r="B360" i="8"/>
  <c r="C360" i="8"/>
  <c r="D360" i="8"/>
  <c r="E360" i="8" s="1"/>
  <c r="H360" i="8" s="1"/>
  <c r="B361" i="8"/>
  <c r="E361" i="8" s="1"/>
  <c r="H361" i="8" s="1"/>
  <c r="C361" i="8"/>
  <c r="D361" i="8"/>
  <c r="B362" i="8"/>
  <c r="C362" i="8"/>
  <c r="D362" i="8"/>
  <c r="E362" i="8"/>
  <c r="H362" i="8" s="1"/>
  <c r="B363" i="8"/>
  <c r="C363" i="8"/>
  <c r="D363" i="8"/>
  <c r="E363" i="8" s="1"/>
  <c r="H363" i="8" s="1"/>
  <c r="B364" i="8"/>
  <c r="C364" i="8"/>
  <c r="D364" i="8"/>
  <c r="B365" i="8"/>
  <c r="C365" i="8"/>
  <c r="D365" i="8"/>
  <c r="E365" i="8" s="1"/>
  <c r="H365" i="8" s="1"/>
  <c r="B366" i="8"/>
  <c r="C366" i="8"/>
  <c r="D366" i="8"/>
  <c r="E366" i="8" s="1"/>
  <c r="H366" i="8" s="1"/>
  <c r="B367" i="8"/>
  <c r="C367" i="8"/>
  <c r="D367" i="8"/>
  <c r="B368" i="8"/>
  <c r="C368" i="8"/>
  <c r="E368" i="8" s="1"/>
  <c r="H368" i="8" s="1"/>
  <c r="D368" i="8"/>
  <c r="B369" i="8"/>
  <c r="C369" i="8"/>
  <c r="D369" i="8"/>
  <c r="B370" i="8"/>
  <c r="C370" i="8"/>
  <c r="D370" i="8"/>
  <c r="B371" i="8"/>
  <c r="C371" i="8"/>
  <c r="D371" i="8"/>
  <c r="E371" i="8" s="1"/>
  <c r="H371" i="8" s="1"/>
  <c r="B372" i="8"/>
  <c r="C372" i="8"/>
  <c r="D372" i="8"/>
  <c r="E372" i="8" s="1"/>
  <c r="H372" i="8" s="1"/>
  <c r="B373" i="8"/>
  <c r="E373" i="8" s="1"/>
  <c r="H373" i="8" s="1"/>
  <c r="C373" i="8"/>
  <c r="D373" i="8"/>
  <c r="B374" i="8"/>
  <c r="C374" i="8"/>
  <c r="D374" i="8"/>
  <c r="E374" i="8" s="1"/>
  <c r="H374" i="8" s="1"/>
  <c r="B375" i="8"/>
  <c r="C375" i="8"/>
  <c r="D375" i="8"/>
  <c r="B376" i="8"/>
  <c r="C376" i="8"/>
  <c r="D376" i="8"/>
  <c r="B377" i="8"/>
  <c r="C377" i="8"/>
  <c r="D377" i="8"/>
  <c r="E377" i="8" s="1"/>
  <c r="H377" i="8" s="1"/>
  <c r="B378" i="8"/>
  <c r="C378" i="8"/>
  <c r="D378" i="8"/>
  <c r="E378" i="8" s="1"/>
  <c r="B379" i="8"/>
  <c r="E379" i="8" s="1"/>
  <c r="H379" i="8" s="1"/>
  <c r="C379" i="8"/>
  <c r="D379" i="8"/>
  <c r="B380" i="8"/>
  <c r="C380" i="8"/>
  <c r="D380" i="8"/>
  <c r="E380" i="8"/>
  <c r="H380" i="8" s="1"/>
  <c r="B381" i="8"/>
  <c r="C381" i="8"/>
  <c r="D381" i="8"/>
  <c r="E381" i="8" s="1"/>
  <c r="H381" i="8" s="1"/>
  <c r="B382" i="8"/>
  <c r="C382" i="8"/>
  <c r="D382" i="8"/>
  <c r="B383" i="8"/>
  <c r="C383" i="8"/>
  <c r="D383" i="8"/>
  <c r="E383" i="8"/>
  <c r="H383" i="8" s="1"/>
  <c r="B384" i="8"/>
  <c r="C384" i="8"/>
  <c r="D384" i="8"/>
  <c r="E384" i="8" s="1"/>
  <c r="H384" i="8" s="1"/>
  <c r="B385" i="8"/>
  <c r="C385" i="8"/>
  <c r="D385" i="8"/>
  <c r="B386" i="8"/>
  <c r="C386" i="8"/>
  <c r="E386" i="8" s="1"/>
  <c r="H386" i="8" s="1"/>
  <c r="D386" i="8"/>
  <c r="B387" i="8"/>
  <c r="C387" i="8"/>
  <c r="D387" i="8"/>
  <c r="B388" i="8"/>
  <c r="C388" i="8"/>
  <c r="D388" i="8"/>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 i="5"/>
  <c r="D328" i="8"/>
  <c r="C328" i="8"/>
  <c r="B328" i="8"/>
  <c r="D327" i="8"/>
  <c r="C327" i="8"/>
  <c r="B327" i="8"/>
  <c r="E327" i="8" s="1"/>
  <c r="H327" i="8" s="1"/>
  <c r="D326" i="8"/>
  <c r="C326" i="8"/>
  <c r="B326" i="8"/>
  <c r="D325" i="8"/>
  <c r="C325" i="8"/>
  <c r="B325" i="8"/>
  <c r="D324" i="8"/>
  <c r="C324" i="8"/>
  <c r="B324" i="8"/>
  <c r="D323" i="8"/>
  <c r="C323" i="8"/>
  <c r="B323" i="8"/>
  <c r="D322" i="8"/>
  <c r="C322" i="8"/>
  <c r="B322" i="8"/>
  <c r="D321" i="8"/>
  <c r="C321" i="8"/>
  <c r="B321" i="8"/>
  <c r="D320" i="8"/>
  <c r="C320" i="8"/>
  <c r="B320" i="8"/>
  <c r="D319" i="8"/>
  <c r="C319" i="8"/>
  <c r="B319" i="8"/>
  <c r="D318" i="8"/>
  <c r="C318" i="8"/>
  <c r="B318" i="8"/>
  <c r="D317" i="8"/>
  <c r="C317" i="8"/>
  <c r="B317" i="8"/>
  <c r="E317" i="8" s="1"/>
  <c r="H317" i="8" s="1"/>
  <c r="D316" i="8"/>
  <c r="C316" i="8"/>
  <c r="B316" i="8"/>
  <c r="D315" i="8"/>
  <c r="C315" i="8"/>
  <c r="B315" i="8"/>
  <c r="E315" i="8" s="1"/>
  <c r="H315" i="8" s="1"/>
  <c r="D314" i="8"/>
  <c r="C314" i="8"/>
  <c r="B314" i="8"/>
  <c r="D313" i="8"/>
  <c r="C313" i="8"/>
  <c r="B313" i="8"/>
  <c r="E313" i="8" s="1"/>
  <c r="H313" i="8" s="1"/>
  <c r="D312" i="8"/>
  <c r="C312" i="8"/>
  <c r="B312" i="8"/>
  <c r="D311" i="8"/>
  <c r="C311" i="8"/>
  <c r="B311" i="8"/>
  <c r="D310" i="8"/>
  <c r="C310" i="8"/>
  <c r="B310" i="8"/>
  <c r="D309" i="8"/>
  <c r="C309" i="8"/>
  <c r="B309" i="8"/>
  <c r="D308" i="8"/>
  <c r="C308" i="8"/>
  <c r="B308" i="8"/>
  <c r="D307" i="8"/>
  <c r="C307" i="8"/>
  <c r="B307" i="8"/>
  <c r="D306" i="8"/>
  <c r="C306" i="8"/>
  <c r="B306" i="8"/>
  <c r="D305" i="8"/>
  <c r="C305" i="8"/>
  <c r="B305" i="8"/>
  <c r="D304" i="8"/>
  <c r="C304" i="8"/>
  <c r="B304" i="8"/>
  <c r="D303" i="8"/>
  <c r="C303" i="8"/>
  <c r="B303" i="8"/>
  <c r="E303" i="8" s="1"/>
  <c r="H303" i="8" s="1"/>
  <c r="D302" i="8"/>
  <c r="C302" i="8"/>
  <c r="B302" i="8"/>
  <c r="D301" i="8"/>
  <c r="C301" i="8"/>
  <c r="B301" i="8"/>
  <c r="E301" i="8" s="1"/>
  <c r="H301" i="8" s="1"/>
  <c r="D300" i="8"/>
  <c r="C300" i="8"/>
  <c r="B300" i="8"/>
  <c r="D299" i="8"/>
  <c r="C299" i="8"/>
  <c r="B299" i="8"/>
  <c r="E299" i="8" s="1"/>
  <c r="H299" i="8" s="1"/>
  <c r="D298" i="8"/>
  <c r="C298" i="8"/>
  <c r="B298" i="8"/>
  <c r="D297" i="8"/>
  <c r="C297" i="8"/>
  <c r="B297" i="8"/>
  <c r="D296" i="8"/>
  <c r="C296" i="8"/>
  <c r="B296" i="8"/>
  <c r="D295" i="8"/>
  <c r="C295" i="8"/>
  <c r="B295" i="8"/>
  <c r="D294" i="8"/>
  <c r="C294" i="8"/>
  <c r="B294" i="8"/>
  <c r="D293" i="8"/>
  <c r="C293" i="8"/>
  <c r="B293" i="8"/>
  <c r="D292" i="8"/>
  <c r="C292" i="8"/>
  <c r="B292" i="8"/>
  <c r="D291" i="8"/>
  <c r="C291" i="8"/>
  <c r="B291" i="8"/>
  <c r="D290" i="8"/>
  <c r="C290" i="8"/>
  <c r="B290" i="8"/>
  <c r="D289" i="8"/>
  <c r="C289" i="8"/>
  <c r="B289" i="8"/>
  <c r="E289" i="8" s="1"/>
  <c r="H289" i="8" s="1"/>
  <c r="D288" i="8"/>
  <c r="C288" i="8"/>
  <c r="B288" i="8"/>
  <c r="D287" i="8"/>
  <c r="C287" i="8"/>
  <c r="B287" i="8"/>
  <c r="E287" i="8" s="1"/>
  <c r="H287" i="8" s="1"/>
  <c r="D286" i="8"/>
  <c r="C286" i="8"/>
  <c r="B286" i="8"/>
  <c r="D285" i="8"/>
  <c r="C285" i="8"/>
  <c r="B285" i="8"/>
  <c r="E285" i="8" s="1"/>
  <c r="H285" i="8" s="1"/>
  <c r="D284" i="8"/>
  <c r="C284" i="8"/>
  <c r="B284" i="8"/>
  <c r="D283" i="8"/>
  <c r="C283" i="8"/>
  <c r="B283" i="8"/>
  <c r="E283" i="8" s="1"/>
  <c r="H283" i="8" s="1"/>
  <c r="D282" i="8"/>
  <c r="C282" i="8"/>
  <c r="B282" i="8"/>
  <c r="D281" i="8"/>
  <c r="C281" i="8"/>
  <c r="B281" i="8"/>
  <c r="D280" i="8"/>
  <c r="C280" i="8"/>
  <c r="B280" i="8"/>
  <c r="D279" i="8"/>
  <c r="C279" i="8"/>
  <c r="B279" i="8"/>
  <c r="D278" i="8"/>
  <c r="C278" i="8"/>
  <c r="B278" i="8"/>
  <c r="D277" i="8"/>
  <c r="C277" i="8"/>
  <c r="B277" i="8"/>
  <c r="D276" i="8"/>
  <c r="C276" i="8"/>
  <c r="B276" i="8"/>
  <c r="D275" i="8"/>
  <c r="C275" i="8"/>
  <c r="B275" i="8"/>
  <c r="D274" i="8"/>
  <c r="C274" i="8"/>
  <c r="B274" i="8"/>
  <c r="D273" i="8"/>
  <c r="C273" i="8"/>
  <c r="B273" i="8"/>
  <c r="E273" i="8" s="1"/>
  <c r="H273" i="8" s="1"/>
  <c r="D272" i="8"/>
  <c r="C272" i="8"/>
  <c r="B272" i="8"/>
  <c r="D271" i="8"/>
  <c r="C271" i="8"/>
  <c r="B271" i="8"/>
  <c r="E271" i="8" s="1"/>
  <c r="H271" i="8" s="1"/>
  <c r="D270" i="8"/>
  <c r="C270" i="8"/>
  <c r="B270" i="8"/>
  <c r="D269" i="8"/>
  <c r="E269" i="8" s="1"/>
  <c r="H269" i="8" s="1"/>
  <c r="C269" i="8"/>
  <c r="B269" i="8"/>
  <c r="D268" i="8"/>
  <c r="C268" i="8"/>
  <c r="B268" i="8"/>
  <c r="D267" i="8"/>
  <c r="C267" i="8"/>
  <c r="B267" i="8"/>
  <c r="D266" i="8"/>
  <c r="C266" i="8"/>
  <c r="B266" i="8"/>
  <c r="D265" i="8"/>
  <c r="C265" i="8"/>
  <c r="B265" i="8"/>
  <c r="D264" i="8"/>
  <c r="C264" i="8"/>
  <c r="B264" i="8"/>
  <c r="D263" i="8"/>
  <c r="C263" i="8"/>
  <c r="B263" i="8"/>
  <c r="D262" i="8"/>
  <c r="C262" i="8"/>
  <c r="B262" i="8"/>
  <c r="D261" i="8"/>
  <c r="C261" i="8"/>
  <c r="B261" i="8"/>
  <c r="D260" i="8"/>
  <c r="C260" i="8"/>
  <c r="B260" i="8"/>
  <c r="D259" i="8"/>
  <c r="C259" i="8"/>
  <c r="B259" i="8"/>
  <c r="E259" i="8" s="1"/>
  <c r="H259" i="8" s="1"/>
  <c r="D258" i="8"/>
  <c r="C258" i="8"/>
  <c r="B258" i="8"/>
  <c r="D257" i="8"/>
  <c r="C257" i="8"/>
  <c r="B257" i="8"/>
  <c r="E257" i="8" s="1"/>
  <c r="H257" i="8" s="1"/>
  <c r="D256" i="8"/>
  <c r="C256" i="8"/>
  <c r="B256" i="8"/>
  <c r="D255" i="8"/>
  <c r="C255" i="8"/>
  <c r="B255" i="8"/>
  <c r="E255" i="8" s="1"/>
  <c r="H255" i="8" s="1"/>
  <c r="D254" i="8"/>
  <c r="C254" i="8"/>
  <c r="B254" i="8"/>
  <c r="D253" i="8"/>
  <c r="C253" i="8"/>
  <c r="B253" i="8"/>
  <c r="D252" i="8"/>
  <c r="C252" i="8"/>
  <c r="B252" i="8"/>
  <c r="D251" i="8"/>
  <c r="C251" i="8"/>
  <c r="B251" i="8"/>
  <c r="D250" i="8"/>
  <c r="C250" i="8"/>
  <c r="B250" i="8"/>
  <c r="D249" i="8"/>
  <c r="C249" i="8"/>
  <c r="B249" i="8"/>
  <c r="D248" i="8"/>
  <c r="C248" i="8"/>
  <c r="B248" i="8"/>
  <c r="D247" i="8"/>
  <c r="C247" i="8"/>
  <c r="B247" i="8"/>
  <c r="D246" i="8"/>
  <c r="C246" i="8"/>
  <c r="B246" i="8"/>
  <c r="D245" i="8"/>
  <c r="C245" i="8"/>
  <c r="B245" i="8"/>
  <c r="E245" i="8" s="1"/>
  <c r="H245" i="8" s="1"/>
  <c r="D244" i="8"/>
  <c r="C244" i="8"/>
  <c r="B244" i="8"/>
  <c r="D243" i="8"/>
  <c r="C243" i="8"/>
  <c r="B243" i="8"/>
  <c r="E243" i="8" s="1"/>
  <c r="H243" i="8" s="1"/>
  <c r="D242" i="8"/>
  <c r="C242" i="8"/>
  <c r="B242" i="8"/>
  <c r="D241" i="8"/>
  <c r="E241" i="8" s="1"/>
  <c r="H241" i="8" s="1"/>
  <c r="C241" i="8"/>
  <c r="B241" i="8"/>
  <c r="D240" i="8"/>
  <c r="C240" i="8"/>
  <c r="B240" i="8"/>
  <c r="D239" i="8"/>
  <c r="C239" i="8"/>
  <c r="B239" i="8"/>
  <c r="D238" i="8"/>
  <c r="C238" i="8"/>
  <c r="E238" i="8" s="1"/>
  <c r="H238" i="8" s="1"/>
  <c r="B238" i="8"/>
  <c r="D237" i="8"/>
  <c r="C237" i="8"/>
  <c r="B237" i="8"/>
  <c r="D236" i="8"/>
  <c r="C236" i="8"/>
  <c r="B236" i="8"/>
  <c r="D235" i="8"/>
  <c r="C235" i="8"/>
  <c r="B235" i="8"/>
  <c r="D234" i="8"/>
  <c r="C234" i="8"/>
  <c r="B234" i="8"/>
  <c r="D233" i="8"/>
  <c r="C233" i="8"/>
  <c r="B233" i="8"/>
  <c r="D232" i="8"/>
  <c r="C232" i="8"/>
  <c r="B232" i="8"/>
  <c r="D231" i="8"/>
  <c r="C231" i="8"/>
  <c r="B231" i="8"/>
  <c r="E231" i="8" s="1"/>
  <c r="H231" i="8" s="1"/>
  <c r="D230" i="8"/>
  <c r="C230" i="8"/>
  <c r="B230" i="8"/>
  <c r="D229" i="8"/>
  <c r="E229" i="8" s="1"/>
  <c r="H229" i="8" s="1"/>
  <c r="C229" i="8"/>
  <c r="B229" i="8"/>
  <c r="D228" i="8"/>
  <c r="C228" i="8"/>
  <c r="B228" i="8"/>
  <c r="D227" i="8"/>
  <c r="C227" i="8"/>
  <c r="B227" i="8"/>
  <c r="E227" i="8" s="1"/>
  <c r="H227" i="8" s="1"/>
  <c r="D226" i="8"/>
  <c r="C226" i="8"/>
  <c r="B226" i="8"/>
  <c r="D225" i="8"/>
  <c r="C225" i="8"/>
  <c r="B225" i="8"/>
  <c r="D224" i="8"/>
  <c r="C224" i="8"/>
  <c r="B224" i="8"/>
  <c r="D223" i="8"/>
  <c r="C223" i="8"/>
  <c r="B223" i="8"/>
  <c r="D222" i="8"/>
  <c r="C222" i="8"/>
  <c r="E222" i="8" s="1"/>
  <c r="H222" i="8" s="1"/>
  <c r="B222" i="8"/>
  <c r="D221" i="8"/>
  <c r="C221" i="8"/>
  <c r="B221" i="8"/>
  <c r="D220" i="8"/>
  <c r="C220" i="8"/>
  <c r="B220" i="8"/>
  <c r="D219" i="8"/>
  <c r="C219" i="8"/>
  <c r="B219" i="8"/>
  <c r="D218" i="8"/>
  <c r="C218" i="8"/>
  <c r="B218" i="8"/>
  <c r="D217" i="8"/>
  <c r="E217" i="8" s="1"/>
  <c r="H217" i="8" s="1"/>
  <c r="C217" i="8"/>
  <c r="B217" i="8"/>
  <c r="D216" i="8"/>
  <c r="C216" i="8"/>
  <c r="B216" i="8"/>
  <c r="D215" i="8"/>
  <c r="C215" i="8"/>
  <c r="B215" i="8"/>
  <c r="E215" i="8" s="1"/>
  <c r="H215" i="8" s="1"/>
  <c r="D214" i="8"/>
  <c r="C214" i="8"/>
  <c r="B214" i="8"/>
  <c r="D213" i="8"/>
  <c r="E213" i="8" s="1"/>
  <c r="H213" i="8" s="1"/>
  <c r="C213" i="8"/>
  <c r="B213" i="8"/>
  <c r="D212" i="8"/>
  <c r="C212" i="8"/>
  <c r="B212" i="8"/>
  <c r="D211" i="8"/>
  <c r="C211" i="8"/>
  <c r="B211" i="8"/>
  <c r="E211" i="8" s="1"/>
  <c r="H211" i="8" s="1"/>
  <c r="D210" i="8"/>
  <c r="C210" i="8"/>
  <c r="B210" i="8"/>
  <c r="D209" i="8"/>
  <c r="C209" i="8"/>
  <c r="B209" i="8"/>
  <c r="D208" i="8"/>
  <c r="C208" i="8"/>
  <c r="B208" i="8"/>
  <c r="D207" i="8"/>
  <c r="C207" i="8"/>
  <c r="B207" i="8"/>
  <c r="D206" i="8"/>
  <c r="C206" i="8"/>
  <c r="E206" i="8" s="1"/>
  <c r="H206" i="8" s="1"/>
  <c r="B206" i="8"/>
  <c r="D205" i="8"/>
  <c r="C205" i="8"/>
  <c r="B205" i="8"/>
  <c r="D204" i="8"/>
  <c r="C204" i="8"/>
  <c r="B204" i="8"/>
  <c r="D203" i="8"/>
  <c r="C203" i="8"/>
  <c r="B203" i="8"/>
  <c r="D202" i="8"/>
  <c r="C202" i="8"/>
  <c r="B202" i="8"/>
  <c r="D201" i="8"/>
  <c r="C201" i="8"/>
  <c r="B201" i="8"/>
  <c r="E201" i="8" s="1"/>
  <c r="H201" i="8" s="1"/>
  <c r="D200" i="8"/>
  <c r="C200" i="8"/>
  <c r="B200" i="8"/>
  <c r="D199" i="8"/>
  <c r="C199" i="8"/>
  <c r="B199" i="8"/>
  <c r="E199" i="8" s="1"/>
  <c r="H199" i="8" s="1"/>
  <c r="D198" i="8"/>
  <c r="C198" i="8"/>
  <c r="B198" i="8"/>
  <c r="D197" i="8"/>
  <c r="E197" i="8" s="1"/>
  <c r="H197" i="8" s="1"/>
  <c r="C197" i="8"/>
  <c r="B197" i="8"/>
  <c r="D196" i="8"/>
  <c r="C196" i="8"/>
  <c r="B196" i="8"/>
  <c r="D195" i="8"/>
  <c r="C195" i="8"/>
  <c r="B195" i="8"/>
  <c r="D194" i="8"/>
  <c r="C194" i="8"/>
  <c r="E194" i="8" s="1"/>
  <c r="H194" i="8" s="1"/>
  <c r="B194" i="8"/>
  <c r="D193" i="8"/>
  <c r="C193" i="8"/>
  <c r="B193" i="8"/>
  <c r="D192" i="8"/>
  <c r="C192" i="8"/>
  <c r="B192" i="8"/>
  <c r="D191" i="8"/>
  <c r="C191" i="8"/>
  <c r="B191" i="8"/>
  <c r="D190" i="8"/>
  <c r="C190" i="8"/>
  <c r="E190" i="8" s="1"/>
  <c r="H190" i="8" s="1"/>
  <c r="B190" i="8"/>
  <c r="D189" i="8"/>
  <c r="C189" i="8"/>
  <c r="E189" i="8" s="1"/>
  <c r="H189" i="8" s="1"/>
  <c r="B189" i="8"/>
  <c r="D188" i="8"/>
  <c r="C188" i="8"/>
  <c r="B188" i="8"/>
  <c r="D187" i="8"/>
  <c r="C187" i="8"/>
  <c r="B187" i="8"/>
  <c r="E187" i="8" s="1"/>
  <c r="H187" i="8" s="1"/>
  <c r="D186" i="8"/>
  <c r="C186" i="8"/>
  <c r="B186" i="8"/>
  <c r="D185" i="8"/>
  <c r="E185" i="8" s="1"/>
  <c r="H185" i="8" s="1"/>
  <c r="C185" i="8"/>
  <c r="B185" i="8"/>
  <c r="D184" i="8"/>
  <c r="C184" i="8"/>
  <c r="B184" i="8"/>
  <c r="D183" i="8"/>
  <c r="C183" i="8"/>
  <c r="B183" i="8"/>
  <c r="E183" i="8" s="1"/>
  <c r="H183" i="8" s="1"/>
  <c r="D182" i="8"/>
  <c r="C182" i="8"/>
  <c r="B182" i="8"/>
  <c r="D181" i="8"/>
  <c r="C181" i="8"/>
  <c r="B181" i="8"/>
  <c r="D180" i="8"/>
  <c r="C180" i="8"/>
  <c r="B180" i="8"/>
  <c r="D179" i="8"/>
  <c r="C179" i="8"/>
  <c r="B179" i="8"/>
  <c r="D178" i="8"/>
  <c r="C178" i="8"/>
  <c r="B178" i="8"/>
  <c r="D177" i="8"/>
  <c r="C177" i="8"/>
  <c r="B177" i="8"/>
  <c r="D176" i="8"/>
  <c r="C176" i="8"/>
  <c r="B176" i="8"/>
  <c r="D175" i="8"/>
  <c r="C175" i="8"/>
  <c r="B175" i="8"/>
  <c r="D174" i="8"/>
  <c r="C174" i="8"/>
  <c r="E174" i="8" s="1"/>
  <c r="H174" i="8" s="1"/>
  <c r="B174" i="8"/>
  <c r="D173" i="8"/>
  <c r="E173" i="8" s="1"/>
  <c r="H173" i="8" s="1"/>
  <c r="C173" i="8"/>
  <c r="B173" i="8"/>
  <c r="D172" i="8"/>
  <c r="C172" i="8"/>
  <c r="B172" i="8"/>
  <c r="D171" i="8"/>
  <c r="C171" i="8"/>
  <c r="B171" i="8"/>
  <c r="E171" i="8" s="1"/>
  <c r="H171" i="8" s="1"/>
  <c r="D170" i="8"/>
  <c r="C170" i="8"/>
  <c r="B170" i="8"/>
  <c r="D169" i="8"/>
  <c r="E169" i="8" s="1"/>
  <c r="H169" i="8" s="1"/>
  <c r="C169" i="8"/>
  <c r="B169" i="8"/>
  <c r="D168" i="8"/>
  <c r="C168" i="8"/>
  <c r="B168" i="8"/>
  <c r="D167" i="8"/>
  <c r="C167" i="8"/>
  <c r="B167" i="8"/>
  <c r="D166" i="8"/>
  <c r="C166" i="8"/>
  <c r="B166" i="8"/>
  <c r="D165" i="8"/>
  <c r="C165" i="8"/>
  <c r="B165" i="8"/>
  <c r="D164" i="8"/>
  <c r="C164" i="8"/>
  <c r="B164" i="8"/>
  <c r="D163" i="8"/>
  <c r="C163" i="8"/>
  <c r="B163" i="8"/>
  <c r="D162" i="8"/>
  <c r="C162" i="8"/>
  <c r="E162" i="8" s="1"/>
  <c r="H162" i="8" s="1"/>
  <c r="B162" i="8"/>
  <c r="D161" i="8"/>
  <c r="C161" i="8"/>
  <c r="B161" i="8"/>
  <c r="D160" i="8"/>
  <c r="C160" i="8"/>
  <c r="B160" i="8"/>
  <c r="D159" i="8"/>
  <c r="C159" i="8"/>
  <c r="B159" i="8"/>
  <c r="E159" i="8" s="1"/>
  <c r="H159" i="8" s="1"/>
  <c r="D158" i="8"/>
  <c r="C158" i="8"/>
  <c r="E158" i="8" s="1"/>
  <c r="H158" i="8" s="1"/>
  <c r="B158" i="8"/>
  <c r="D157" i="8"/>
  <c r="E157" i="8" s="1"/>
  <c r="H157" i="8" s="1"/>
  <c r="C157" i="8"/>
  <c r="B157" i="8"/>
  <c r="D156" i="8"/>
  <c r="C156" i="8"/>
  <c r="B156" i="8"/>
  <c r="D155" i="8"/>
  <c r="C155" i="8"/>
  <c r="B155" i="8"/>
  <c r="E155" i="8" s="1"/>
  <c r="H155" i="8" s="1"/>
  <c r="D154" i="8"/>
  <c r="C154" i="8"/>
  <c r="B154" i="8"/>
  <c r="D153" i="8"/>
  <c r="C153" i="8"/>
  <c r="B153" i="8"/>
  <c r="D152" i="8"/>
  <c r="C152" i="8"/>
  <c r="B152" i="8"/>
  <c r="D151" i="8"/>
  <c r="C151" i="8"/>
  <c r="B151" i="8"/>
  <c r="D150" i="8"/>
  <c r="C150" i="8"/>
  <c r="B150" i="8"/>
  <c r="D149" i="8"/>
  <c r="C149" i="8"/>
  <c r="B149" i="8"/>
  <c r="D148" i="8"/>
  <c r="C148" i="8"/>
  <c r="B148" i="8"/>
  <c r="D147" i="8"/>
  <c r="C147" i="8"/>
  <c r="B147" i="8"/>
  <c r="D146" i="8"/>
  <c r="C146" i="8"/>
  <c r="E146" i="8" s="1"/>
  <c r="H146" i="8" s="1"/>
  <c r="B146" i="8"/>
  <c r="D145" i="8"/>
  <c r="E145" i="8" s="1"/>
  <c r="H145" i="8" s="1"/>
  <c r="C145" i="8"/>
  <c r="B145" i="8"/>
  <c r="D144" i="8"/>
  <c r="C144" i="8"/>
  <c r="B144" i="8"/>
  <c r="D143" i="8"/>
  <c r="C143" i="8"/>
  <c r="B143" i="8"/>
  <c r="E143" i="8" s="1"/>
  <c r="H143" i="8" s="1"/>
  <c r="D142" i="8"/>
  <c r="C142" i="8"/>
  <c r="E142" i="8" s="1"/>
  <c r="H142" i="8" s="1"/>
  <c r="B142" i="8"/>
  <c r="D141" i="8"/>
  <c r="E141" i="8" s="1"/>
  <c r="H141" i="8" s="1"/>
  <c r="C141" i="8"/>
  <c r="B141" i="8"/>
  <c r="D140" i="8"/>
  <c r="C140" i="8"/>
  <c r="B140" i="8"/>
  <c r="D139" i="8"/>
  <c r="C139" i="8"/>
  <c r="B139" i="8"/>
  <c r="E139" i="8" s="1"/>
  <c r="H139" i="8" s="1"/>
  <c r="D138" i="8"/>
  <c r="C138" i="8"/>
  <c r="B138" i="8"/>
  <c r="D137" i="8"/>
  <c r="C137" i="8"/>
  <c r="B137" i="8"/>
  <c r="D136" i="8"/>
  <c r="C136" i="8"/>
  <c r="B136" i="8"/>
  <c r="D135" i="8"/>
  <c r="C135" i="8"/>
  <c r="B135" i="8"/>
  <c r="D134" i="8"/>
  <c r="C134" i="8"/>
  <c r="B134" i="8"/>
  <c r="D133" i="8"/>
  <c r="C133" i="8"/>
  <c r="B133" i="8"/>
  <c r="D132" i="8"/>
  <c r="C132" i="8"/>
  <c r="B132" i="8"/>
  <c r="D131" i="8"/>
  <c r="C131" i="8"/>
  <c r="B131" i="8"/>
  <c r="D130" i="8"/>
  <c r="C130" i="8"/>
  <c r="B130" i="8"/>
  <c r="E130" i="8" s="1"/>
  <c r="H130" i="8" s="1"/>
  <c r="D129" i="8"/>
  <c r="E129" i="8" s="1"/>
  <c r="H129" i="8" s="1"/>
  <c r="C129" i="8"/>
  <c r="B129" i="8"/>
  <c r="D128" i="8"/>
  <c r="C128" i="8"/>
  <c r="B128" i="8"/>
  <c r="D127" i="8"/>
  <c r="C127" i="8"/>
  <c r="B127" i="8"/>
  <c r="E127" i="8" s="1"/>
  <c r="H127" i="8" s="1"/>
  <c r="D126" i="8"/>
  <c r="C126" i="8"/>
  <c r="B126" i="8"/>
  <c r="E126" i="8" s="1"/>
  <c r="H126" i="8" s="1"/>
  <c r="D125" i="8"/>
  <c r="E125" i="8" s="1"/>
  <c r="H125" i="8" s="1"/>
  <c r="C125" i="8"/>
  <c r="B125" i="8"/>
  <c r="D124" i="8"/>
  <c r="C124" i="8"/>
  <c r="B124" i="8"/>
  <c r="D123" i="8"/>
  <c r="C123" i="8"/>
  <c r="B123" i="8"/>
  <c r="D122" i="8"/>
  <c r="C122" i="8"/>
  <c r="B122" i="8"/>
  <c r="D121" i="8"/>
  <c r="C121" i="8"/>
  <c r="B121" i="8"/>
  <c r="D120" i="8"/>
  <c r="C120" i="8"/>
  <c r="B120" i="8"/>
  <c r="D119" i="8"/>
  <c r="C119" i="8"/>
  <c r="B119" i="8"/>
  <c r="D118" i="8"/>
  <c r="C118" i="8"/>
  <c r="B118" i="8"/>
  <c r="E118" i="8" s="1"/>
  <c r="H118" i="8" s="1"/>
  <c r="D117" i="8"/>
  <c r="C117" i="8"/>
  <c r="B117" i="8"/>
  <c r="D116" i="8"/>
  <c r="C116" i="8"/>
  <c r="B116" i="8"/>
  <c r="D115" i="8"/>
  <c r="C115" i="8"/>
  <c r="B115" i="8"/>
  <c r="D114" i="8"/>
  <c r="C114" i="8"/>
  <c r="B114" i="8"/>
  <c r="D113" i="8"/>
  <c r="E113" i="8" s="1"/>
  <c r="H113" i="8" s="1"/>
  <c r="C113" i="8"/>
  <c r="B113" i="8"/>
  <c r="D112" i="8"/>
  <c r="C112" i="8"/>
  <c r="B112" i="8"/>
  <c r="D111" i="8"/>
  <c r="C111" i="8"/>
  <c r="B111" i="8"/>
  <c r="E111" i="8" s="1"/>
  <c r="H111" i="8" s="1"/>
  <c r="D110" i="8"/>
  <c r="C110" i="8"/>
  <c r="B110" i="8"/>
  <c r="D109" i="8"/>
  <c r="E109" i="8" s="1"/>
  <c r="H109" i="8" s="1"/>
  <c r="C109" i="8"/>
  <c r="B109" i="8"/>
  <c r="D108" i="8"/>
  <c r="C108" i="8"/>
  <c r="B108" i="8"/>
  <c r="D107" i="8"/>
  <c r="C107" i="8"/>
  <c r="B107" i="8"/>
  <c r="D106" i="8"/>
  <c r="C106" i="8"/>
  <c r="B106" i="8"/>
  <c r="E106" i="8" s="1"/>
  <c r="H106" i="8" s="1"/>
  <c r="D105" i="8"/>
  <c r="C105" i="8"/>
  <c r="B105" i="8"/>
  <c r="D104" i="8"/>
  <c r="C104" i="8"/>
  <c r="B104" i="8"/>
  <c r="D103" i="8"/>
  <c r="C103" i="8"/>
  <c r="B103" i="8"/>
  <c r="D102" i="8"/>
  <c r="C102" i="8"/>
  <c r="B102" i="8"/>
  <c r="E102" i="8" s="1"/>
  <c r="H102" i="8" s="1"/>
  <c r="D101" i="8"/>
  <c r="C101" i="8"/>
  <c r="B101" i="8"/>
  <c r="E101" i="8" s="1"/>
  <c r="H101" i="8" s="1"/>
  <c r="D100" i="8"/>
  <c r="C100" i="8"/>
  <c r="B100" i="8"/>
  <c r="D99" i="8"/>
  <c r="C99" i="8"/>
  <c r="B99" i="8"/>
  <c r="E99" i="8" s="1"/>
  <c r="H99" i="8" s="1"/>
  <c r="D98" i="8"/>
  <c r="C98" i="8"/>
  <c r="B98" i="8"/>
  <c r="D97" i="8"/>
  <c r="E97" i="8" s="1"/>
  <c r="H97" i="8" s="1"/>
  <c r="C97" i="8"/>
  <c r="B97" i="8"/>
  <c r="D96" i="8"/>
  <c r="C96" i="8"/>
  <c r="B96" i="8"/>
  <c r="D95" i="8"/>
  <c r="C95" i="8"/>
  <c r="B95" i="8"/>
  <c r="E95" i="8" s="1"/>
  <c r="H95" i="8" s="1"/>
  <c r="D94" i="8"/>
  <c r="C94" i="8"/>
  <c r="B94" i="8"/>
  <c r="D93" i="8"/>
  <c r="C93" i="8"/>
  <c r="B93" i="8"/>
  <c r="D92" i="8"/>
  <c r="C92" i="8"/>
  <c r="B92" i="8"/>
  <c r="D91" i="8"/>
  <c r="C91" i="8"/>
  <c r="B91" i="8"/>
  <c r="D90" i="8"/>
  <c r="C90" i="8"/>
  <c r="B90" i="8"/>
  <c r="E90" i="8" s="1"/>
  <c r="H90" i="8" s="1"/>
  <c r="D89" i="8"/>
  <c r="C89" i="8"/>
  <c r="B89" i="8"/>
  <c r="D88" i="8"/>
  <c r="C88" i="8"/>
  <c r="B88" i="8"/>
  <c r="D87" i="8"/>
  <c r="C87" i="8"/>
  <c r="B87" i="8"/>
  <c r="D86" i="8"/>
  <c r="C86" i="8"/>
  <c r="B86" i="8"/>
  <c r="E86" i="8" s="1"/>
  <c r="H86" i="8" s="1"/>
  <c r="D85" i="8"/>
  <c r="E85" i="8" s="1"/>
  <c r="H85" i="8" s="1"/>
  <c r="C85" i="8"/>
  <c r="B85" i="8"/>
  <c r="D84" i="8"/>
  <c r="C84" i="8"/>
  <c r="B84" i="8"/>
  <c r="D83" i="8"/>
  <c r="C83" i="8"/>
  <c r="B83" i="8"/>
  <c r="E83" i="8" s="1"/>
  <c r="H83" i="8" s="1"/>
  <c r="D82" i="8"/>
  <c r="C82" i="8"/>
  <c r="B82" i="8"/>
  <c r="D81" i="8"/>
  <c r="E81" i="8" s="1"/>
  <c r="H81" i="8" s="1"/>
  <c r="C81" i="8"/>
  <c r="B81" i="8"/>
  <c r="D80" i="8"/>
  <c r="C80" i="8"/>
  <c r="B80" i="8"/>
  <c r="D79" i="8"/>
  <c r="C79" i="8"/>
  <c r="B79" i="8"/>
  <c r="D78" i="8"/>
  <c r="C78" i="8"/>
  <c r="B78" i="8"/>
  <c r="D77" i="8"/>
  <c r="C77" i="8"/>
  <c r="B77" i="8"/>
  <c r="D76" i="8"/>
  <c r="C76" i="8"/>
  <c r="B76" i="8"/>
  <c r="D75" i="8"/>
  <c r="C75" i="8"/>
  <c r="B75" i="8"/>
  <c r="D74" i="8"/>
  <c r="C74" i="8"/>
  <c r="B74" i="8"/>
  <c r="E74" i="8" s="1"/>
  <c r="H74" i="8" s="1"/>
  <c r="D73" i="8"/>
  <c r="C73" i="8"/>
  <c r="E73" i="8" s="1"/>
  <c r="H73" i="8" s="1"/>
  <c r="B73" i="8"/>
  <c r="D72" i="8"/>
  <c r="C72" i="8"/>
  <c r="B72" i="8"/>
  <c r="D71" i="8"/>
  <c r="C71" i="8"/>
  <c r="B71" i="8"/>
  <c r="D70" i="8"/>
  <c r="C70" i="8"/>
  <c r="B70" i="8"/>
  <c r="D69" i="8"/>
  <c r="C69" i="8"/>
  <c r="B69" i="8"/>
  <c r="E69" i="8" s="1"/>
  <c r="H69" i="8" s="1"/>
  <c r="D68" i="8"/>
  <c r="C68" i="8"/>
  <c r="B68" i="8"/>
  <c r="D67" i="8"/>
  <c r="C67" i="8"/>
  <c r="B67" i="8"/>
  <c r="E67" i="8" s="1"/>
  <c r="H67" i="8" s="1"/>
  <c r="D66" i="8"/>
  <c r="C66" i="8"/>
  <c r="B66" i="8"/>
  <c r="E66" i="8" s="1"/>
  <c r="H66" i="8" s="1"/>
  <c r="D65" i="8"/>
  <c r="E65" i="8" s="1"/>
  <c r="H65" i="8" s="1"/>
  <c r="C65" i="8"/>
  <c r="B65" i="8"/>
  <c r="D64" i="8"/>
  <c r="C64" i="8"/>
  <c r="B64" i="8"/>
  <c r="D63" i="8"/>
  <c r="C63" i="8"/>
  <c r="B63" i="8"/>
  <c r="E63" i="8" s="1"/>
  <c r="H63" i="8" s="1"/>
  <c r="D62" i="8"/>
  <c r="C62" i="8"/>
  <c r="B62" i="8"/>
  <c r="E62" i="8" s="1"/>
  <c r="H62" i="8" s="1"/>
  <c r="D61" i="8"/>
  <c r="C61" i="8"/>
  <c r="B61" i="8"/>
  <c r="D60" i="8"/>
  <c r="C60" i="8"/>
  <c r="B60" i="8"/>
  <c r="D59" i="8"/>
  <c r="C59" i="8"/>
  <c r="B59" i="8"/>
  <c r="D58" i="8"/>
  <c r="C58" i="8"/>
  <c r="B58" i="8"/>
  <c r="D57" i="8"/>
  <c r="C57" i="8"/>
  <c r="B57" i="8"/>
  <c r="D56" i="8"/>
  <c r="C56" i="8"/>
  <c r="B56" i="8"/>
  <c r="D55" i="8"/>
  <c r="C55" i="8"/>
  <c r="B55" i="8"/>
  <c r="D54" i="8"/>
  <c r="C54" i="8"/>
  <c r="B54" i="8"/>
  <c r="D53" i="8"/>
  <c r="C53" i="8"/>
  <c r="B53" i="8"/>
  <c r="E53" i="8" s="1"/>
  <c r="H53" i="8" s="1"/>
  <c r="D52" i="8"/>
  <c r="C52" i="8"/>
  <c r="B52" i="8"/>
  <c r="D51" i="8"/>
  <c r="C51" i="8"/>
  <c r="B51" i="8"/>
  <c r="E51" i="8" s="1"/>
  <c r="H51" i="8" s="1"/>
  <c r="D50" i="8"/>
  <c r="C50" i="8"/>
  <c r="B50" i="8"/>
  <c r="E50" i="8" s="1"/>
  <c r="H50" i="8" s="1"/>
  <c r="D49" i="8"/>
  <c r="E49" i="8" s="1"/>
  <c r="H49" i="8" s="1"/>
  <c r="C49" i="8"/>
  <c r="B49" i="8"/>
  <c r="D48" i="8"/>
  <c r="C48" i="8"/>
  <c r="B48" i="8"/>
  <c r="D47" i="8"/>
  <c r="C47" i="8"/>
  <c r="B47" i="8"/>
  <c r="E47" i="8" s="1"/>
  <c r="H47" i="8" s="1"/>
  <c r="D46" i="8"/>
  <c r="C46" i="8"/>
  <c r="B46" i="8"/>
  <c r="E46" i="8" s="1"/>
  <c r="H46" i="8" s="1"/>
  <c r="D45" i="8"/>
  <c r="C45" i="8"/>
  <c r="B45" i="8"/>
  <c r="D44" i="8"/>
  <c r="C44" i="8"/>
  <c r="B44" i="8"/>
  <c r="D43" i="8"/>
  <c r="C43" i="8"/>
  <c r="B43" i="8"/>
  <c r="D42" i="8"/>
  <c r="C42" i="8"/>
  <c r="B42" i="8"/>
  <c r="D41" i="8"/>
  <c r="C41" i="8"/>
  <c r="E41" i="8" s="1"/>
  <c r="H41" i="8" s="1"/>
  <c r="B41" i="8"/>
  <c r="D40" i="8"/>
  <c r="C40" i="8"/>
  <c r="B40" i="8"/>
  <c r="D39" i="8"/>
  <c r="C39" i="8"/>
  <c r="B39" i="8"/>
  <c r="D38" i="8"/>
  <c r="C38" i="8"/>
  <c r="B38" i="8"/>
  <c r="D37" i="8"/>
  <c r="E37" i="8" s="1"/>
  <c r="H37" i="8" s="1"/>
  <c r="C37" i="8"/>
  <c r="B37" i="8"/>
  <c r="D36" i="8"/>
  <c r="C36" i="8"/>
  <c r="B36" i="8"/>
  <c r="D35" i="8"/>
  <c r="C35" i="8"/>
  <c r="B35" i="8"/>
  <c r="E35" i="8" s="1"/>
  <c r="H35" i="8" s="1"/>
  <c r="D34" i="8"/>
  <c r="C34" i="8"/>
  <c r="B34" i="8"/>
  <c r="E34" i="8" s="1"/>
  <c r="H34" i="8" s="1"/>
  <c r="D33" i="8"/>
  <c r="C33" i="8"/>
  <c r="B33" i="8"/>
  <c r="D32" i="8"/>
  <c r="C32" i="8"/>
  <c r="B32" i="8"/>
  <c r="D31" i="8"/>
  <c r="C31" i="8"/>
  <c r="B31" i="8"/>
  <c r="E31" i="8" s="1"/>
  <c r="H31" i="8" s="1"/>
  <c r="D30" i="8"/>
  <c r="C30" i="8"/>
  <c r="B30" i="8"/>
  <c r="E30" i="8" s="1"/>
  <c r="H30" i="8" s="1"/>
  <c r="D29" i="8"/>
  <c r="C29" i="8"/>
  <c r="B29" i="8"/>
  <c r="D28" i="8"/>
  <c r="C28" i="8"/>
  <c r="B28" i="8"/>
  <c r="D27" i="8"/>
  <c r="C27" i="8"/>
  <c r="B27" i="8"/>
  <c r="D26" i="8"/>
  <c r="C26" i="8"/>
  <c r="B26" i="8"/>
  <c r="D25" i="8"/>
  <c r="C25" i="8"/>
  <c r="E25" i="8" s="1"/>
  <c r="H25" i="8" s="1"/>
  <c r="B25" i="8"/>
  <c r="D24" i="8"/>
  <c r="C24" i="8"/>
  <c r="B24" i="8"/>
  <c r="D23" i="8"/>
  <c r="C23" i="8"/>
  <c r="B23" i="8"/>
  <c r="D22" i="8"/>
  <c r="C22" i="8"/>
  <c r="B22" i="8"/>
  <c r="D21" i="8"/>
  <c r="C21" i="8"/>
  <c r="B21" i="8"/>
  <c r="D20" i="8"/>
  <c r="C20" i="8"/>
  <c r="B20" i="8"/>
  <c r="D19" i="8"/>
  <c r="C19" i="8"/>
  <c r="B19" i="8"/>
  <c r="E19" i="8" s="1"/>
  <c r="H19" i="8" s="1"/>
  <c r="D18" i="8"/>
  <c r="C18" i="8"/>
  <c r="B18" i="8"/>
  <c r="E18" i="8" s="1"/>
  <c r="H18" i="8" s="1"/>
  <c r="D17" i="8"/>
  <c r="E17" i="8" s="1"/>
  <c r="H17" i="8" s="1"/>
  <c r="C17" i="8"/>
  <c r="B17" i="8"/>
  <c r="D16" i="8"/>
  <c r="C16" i="8"/>
  <c r="B16" i="8"/>
  <c r="D15" i="8"/>
  <c r="C15" i="8"/>
  <c r="B15" i="8"/>
  <c r="E15" i="8" s="1"/>
  <c r="H15" i="8" s="1"/>
  <c r="D14" i="8"/>
  <c r="C14" i="8"/>
  <c r="B14" i="8"/>
  <c r="E14" i="8" s="1"/>
  <c r="H14" i="8" s="1"/>
  <c r="D13" i="8"/>
  <c r="C13" i="8"/>
  <c r="B13" i="8"/>
  <c r="D12" i="8"/>
  <c r="C12" i="8"/>
  <c r="B12" i="8"/>
  <c r="D11" i="8"/>
  <c r="C11" i="8"/>
  <c r="B11" i="8"/>
  <c r="D10" i="8"/>
  <c r="C10" i="8"/>
  <c r="B10" i="8"/>
  <c r="H96" i="7"/>
  <c r="G96" i="7"/>
  <c r="F96" i="7"/>
  <c r="E96" i="7"/>
  <c r="D96" i="7"/>
  <c r="C96" i="7"/>
  <c r="H95" i="7"/>
  <c r="G95" i="7"/>
  <c r="F95" i="7"/>
  <c r="E95" i="7"/>
  <c r="D95" i="7"/>
  <c r="C95" i="7"/>
  <c r="E10" i="8"/>
  <c r="H10" i="8"/>
  <c r="E12" i="8"/>
  <c r="H12" i="8" s="1"/>
  <c r="E20" i="8"/>
  <c r="H20" i="8"/>
  <c r="E22" i="8"/>
  <c r="H22" i="8"/>
  <c r="E24" i="8"/>
  <c r="H24" i="8"/>
  <c r="E26" i="8"/>
  <c r="H26" i="8" s="1"/>
  <c r="E32" i="8"/>
  <c r="H32" i="8"/>
  <c r="E36" i="8"/>
  <c r="H36" i="8"/>
  <c r="E38" i="8"/>
  <c r="H38" i="8" s="1"/>
  <c r="E42" i="8"/>
  <c r="H42" i="8" s="1"/>
  <c r="E44" i="8"/>
  <c r="H44" i="8" s="1"/>
  <c r="E48" i="8"/>
  <c r="H48" i="8"/>
  <c r="E54" i="8"/>
  <c r="H54" i="8" s="1"/>
  <c r="E56" i="8"/>
  <c r="H56" i="8" s="1"/>
  <c r="E58" i="8"/>
  <c r="H58" i="8"/>
  <c r="E60" i="8"/>
  <c r="H60" i="8" s="1"/>
  <c r="E68" i="8"/>
  <c r="H68" i="8"/>
  <c r="E70" i="8"/>
  <c r="H70" i="8"/>
  <c r="E72" i="8"/>
  <c r="H72" i="8"/>
  <c r="E122" i="8"/>
  <c r="H122" i="8" s="1"/>
  <c r="E128" i="8"/>
  <c r="H128" i="8"/>
  <c r="E132" i="8"/>
  <c r="H132" i="8"/>
  <c r="E134" i="8"/>
  <c r="H134" i="8" s="1"/>
  <c r="E138" i="8"/>
  <c r="H138" i="8" s="1"/>
  <c r="E140" i="8"/>
  <c r="H140" i="8"/>
  <c r="E144" i="8"/>
  <c r="H144" i="8"/>
  <c r="E150" i="8"/>
  <c r="H150" i="8" s="1"/>
  <c r="E152" i="8"/>
  <c r="H152" i="8" s="1"/>
  <c r="E154" i="8"/>
  <c r="H154" i="8"/>
  <c r="E156" i="8"/>
  <c r="H156" i="8" s="1"/>
  <c r="E164" i="8"/>
  <c r="H164" i="8"/>
  <c r="E166" i="8"/>
  <c r="H166" i="8"/>
  <c r="E168" i="8"/>
  <c r="H168" i="8"/>
  <c r="E170" i="8"/>
  <c r="H170" i="8" s="1"/>
  <c r="E176" i="8"/>
  <c r="H176" i="8"/>
  <c r="E178" i="8"/>
  <c r="H178" i="8" s="1"/>
  <c r="E180" i="8"/>
  <c r="H180" i="8"/>
  <c r="E182" i="8"/>
  <c r="H182" i="8" s="1"/>
  <c r="E186" i="8"/>
  <c r="H186" i="8" s="1"/>
  <c r="E188" i="8"/>
  <c r="H188" i="8"/>
  <c r="E192" i="8"/>
  <c r="H192" i="8"/>
  <c r="E198" i="8"/>
  <c r="H198" i="8" s="1"/>
  <c r="E200" i="8"/>
  <c r="H200" i="8" s="1"/>
  <c r="E202" i="8"/>
  <c r="H202" i="8"/>
  <c r="E204" i="8"/>
  <c r="H204" i="8" s="1"/>
  <c r="E210" i="8"/>
  <c r="H210" i="8" s="1"/>
  <c r="E212" i="8"/>
  <c r="H212" i="8"/>
  <c r="E214" i="8"/>
  <c r="H214" i="8"/>
  <c r="E216" i="8"/>
  <c r="H216" i="8"/>
  <c r="E218" i="8"/>
  <c r="H218" i="8" s="1"/>
  <c r="E224" i="8"/>
  <c r="H224" i="8"/>
  <c r="E226" i="8"/>
  <c r="H226" i="8" s="1"/>
  <c r="E228" i="8"/>
  <c r="H228" i="8"/>
  <c r="E230" i="8"/>
  <c r="H230" i="8" s="1"/>
  <c r="E234" i="8"/>
  <c r="H234" i="8" s="1"/>
  <c r="E236" i="8"/>
  <c r="H236" i="8"/>
  <c r="E240" i="8"/>
  <c r="H240" i="8"/>
  <c r="E242" i="8"/>
  <c r="H242" i="8" s="1"/>
  <c r="E246" i="8"/>
  <c r="H246" i="8" s="1"/>
  <c r="E248" i="8"/>
  <c r="H248" i="8" s="1"/>
  <c r="E250" i="8"/>
  <c r="H250" i="8"/>
  <c r="E252" i="8"/>
  <c r="H252" i="8" s="1"/>
  <c r="E254" i="8"/>
  <c r="H254" i="8" s="1"/>
  <c r="E258" i="8"/>
  <c r="H258" i="8" s="1"/>
  <c r="E260" i="8"/>
  <c r="H260" i="8"/>
  <c r="E262" i="8"/>
  <c r="H262" i="8"/>
  <c r="E264" i="8"/>
  <c r="H264" i="8"/>
  <c r="E266" i="8"/>
  <c r="H266" i="8" s="1"/>
  <c r="E270" i="8"/>
  <c r="H270" i="8" s="1"/>
  <c r="E272" i="8"/>
  <c r="H272" i="8"/>
  <c r="E274" i="8"/>
  <c r="H274" i="8" s="1"/>
  <c r="E276" i="8"/>
  <c r="H276" i="8"/>
  <c r="E278" i="8"/>
  <c r="H278" i="8" s="1"/>
  <c r="E282" i="8"/>
  <c r="H282" i="8" s="1"/>
  <c r="E284" i="8"/>
  <c r="H284" i="8"/>
  <c r="E286" i="8"/>
  <c r="H286" i="8"/>
  <c r="E288" i="8"/>
  <c r="H288" i="8"/>
  <c r="E290" i="8"/>
  <c r="H290" i="8" s="1"/>
  <c r="E294" i="8"/>
  <c r="H294" i="8" s="1"/>
  <c r="E296" i="8"/>
  <c r="H296" i="8" s="1"/>
  <c r="E298" i="8"/>
  <c r="H298" i="8"/>
  <c r="E300" i="8"/>
  <c r="H300" i="8" s="1"/>
  <c r="E302" i="8"/>
  <c r="H302" i="8" s="1"/>
  <c r="E306" i="8"/>
  <c r="H306" i="8" s="1"/>
  <c r="E308" i="8"/>
  <c r="H308" i="8"/>
  <c r="E310" i="8"/>
  <c r="H310" i="8"/>
  <c r="E312" i="8"/>
  <c r="H312" i="8"/>
  <c r="E314" i="8"/>
  <c r="H314" i="8" s="1"/>
  <c r="E318" i="8"/>
  <c r="H318" i="8" s="1"/>
  <c r="E320" i="8"/>
  <c r="H320" i="8"/>
  <c r="E322" i="8"/>
  <c r="H322" i="8" s="1"/>
  <c r="E324" i="8"/>
  <c r="H324" i="8"/>
  <c r="E326" i="8"/>
  <c r="H326" i="8" s="1"/>
  <c r="E11" i="8"/>
  <c r="H11" i="8" s="1"/>
  <c r="E13" i="8"/>
  <c r="H13" i="8"/>
  <c r="E23" i="8"/>
  <c r="H23" i="8" s="1"/>
  <c r="E27" i="8"/>
  <c r="H27" i="8"/>
  <c r="E29" i="8"/>
  <c r="H29" i="8" s="1"/>
  <c r="E39" i="8"/>
  <c r="H39" i="8"/>
  <c r="E43" i="8"/>
  <c r="H43" i="8" s="1"/>
  <c r="E55" i="8"/>
  <c r="H55" i="8" s="1"/>
  <c r="E59" i="8"/>
  <c r="H59" i="8" s="1"/>
  <c r="E61" i="8"/>
  <c r="H61" i="8"/>
  <c r="E71" i="8"/>
  <c r="H71" i="8" s="1"/>
  <c r="E121" i="8"/>
  <c r="H121" i="8"/>
  <c r="E123" i="8"/>
  <c r="H123" i="8"/>
  <c r="E131" i="8"/>
  <c r="H131" i="8" s="1"/>
  <c r="E133" i="8"/>
  <c r="H133" i="8"/>
  <c r="E135" i="8"/>
  <c r="H135" i="8"/>
  <c r="E137" i="8"/>
  <c r="H137" i="8"/>
  <c r="E147" i="8"/>
  <c r="H147" i="8"/>
  <c r="E149" i="8"/>
  <c r="H149" i="8"/>
  <c r="E151" i="8"/>
  <c r="H151" i="8" s="1"/>
  <c r="E153" i="8"/>
  <c r="H153" i="8" s="1"/>
  <c r="E161" i="8"/>
  <c r="H161" i="8"/>
  <c r="E163" i="8"/>
  <c r="H163" i="8" s="1"/>
  <c r="E165" i="8"/>
  <c r="H165" i="8"/>
  <c r="E167" i="8"/>
  <c r="H167" i="8" s="1"/>
  <c r="E175" i="8"/>
  <c r="H175" i="8" s="1"/>
  <c r="E177" i="8"/>
  <c r="H177" i="8"/>
  <c r="E179" i="8"/>
  <c r="H179" i="8" s="1"/>
  <c r="E181" i="8"/>
  <c r="H181" i="8"/>
  <c r="E191" i="8"/>
  <c r="H191" i="8" s="1"/>
  <c r="E193" i="8"/>
  <c r="H193" i="8"/>
  <c r="E195" i="8"/>
  <c r="H195" i="8"/>
  <c r="E203" i="8"/>
  <c r="H203" i="8" s="1"/>
  <c r="E205" i="8"/>
  <c r="H205" i="8"/>
  <c r="E207" i="8"/>
  <c r="H207" i="8"/>
  <c r="E209" i="8"/>
  <c r="H209" i="8"/>
  <c r="E219" i="8"/>
  <c r="H219" i="8"/>
  <c r="E221" i="8"/>
  <c r="H221" i="8"/>
  <c r="E223" i="8"/>
  <c r="H223" i="8" s="1"/>
  <c r="E225" i="8"/>
  <c r="H225" i="8" s="1"/>
  <c r="E233" i="8"/>
  <c r="H233" i="8"/>
  <c r="E235" i="8"/>
  <c r="H235" i="8" s="1"/>
  <c r="E237" i="8"/>
  <c r="H237" i="8"/>
  <c r="E239" i="8"/>
  <c r="H239" i="8" s="1"/>
  <c r="E247" i="8"/>
  <c r="H247" i="8" s="1"/>
  <c r="E249" i="8"/>
  <c r="H249" i="8"/>
  <c r="E251" i="8"/>
  <c r="H251" i="8" s="1"/>
  <c r="E253" i="8"/>
  <c r="H253" i="8"/>
  <c r="E261" i="8"/>
  <c r="H261" i="8"/>
  <c r="E263" i="8"/>
  <c r="H263" i="8" s="1"/>
  <c r="E265" i="8"/>
  <c r="H265" i="8"/>
  <c r="E267" i="8"/>
  <c r="H267" i="8"/>
  <c r="E275" i="8"/>
  <c r="H275" i="8" s="1"/>
  <c r="E277" i="8"/>
  <c r="H277" i="8"/>
  <c r="E279" i="8"/>
  <c r="H279" i="8"/>
  <c r="E281" i="8"/>
  <c r="H281" i="8"/>
  <c r="E291" i="8"/>
  <c r="H291" i="8"/>
  <c r="E293" i="8"/>
  <c r="H293" i="8"/>
  <c r="E295" i="8"/>
  <c r="H295" i="8" s="1"/>
  <c r="E297" i="8"/>
  <c r="H297" i="8" s="1"/>
  <c r="E305" i="8"/>
  <c r="H305" i="8"/>
  <c r="E307" i="8"/>
  <c r="H307" i="8" s="1"/>
  <c r="E309" i="8"/>
  <c r="H309" i="8"/>
  <c r="E311" i="8"/>
  <c r="H311" i="8" s="1"/>
  <c r="E319" i="8"/>
  <c r="H319" i="8" s="1"/>
  <c r="E321" i="8"/>
  <c r="H321" i="8"/>
  <c r="E323" i="8"/>
  <c r="H323" i="8" s="1"/>
  <c r="E325" i="8"/>
  <c r="H325" i="8"/>
  <c r="E76" i="8"/>
  <c r="H76" i="8" s="1"/>
  <c r="E78" i="8"/>
  <c r="H78" i="8"/>
  <c r="E80" i="8"/>
  <c r="H80" i="8" s="1"/>
  <c r="E82" i="8"/>
  <c r="H82" i="8"/>
  <c r="E84" i="8"/>
  <c r="H84" i="8"/>
  <c r="E88" i="8"/>
  <c r="H88" i="8" s="1"/>
  <c r="E92" i="8"/>
  <c r="H92" i="8" s="1"/>
  <c r="E94" i="8"/>
  <c r="H94" i="8"/>
  <c r="E96" i="8"/>
  <c r="H96" i="8"/>
  <c r="E98" i="8"/>
  <c r="H98" i="8"/>
  <c r="E100" i="8"/>
  <c r="H100" i="8" s="1"/>
  <c r="E104" i="8"/>
  <c r="H104" i="8" s="1"/>
  <c r="E108" i="8"/>
  <c r="H108" i="8"/>
  <c r="E110" i="8"/>
  <c r="H110" i="8"/>
  <c r="E112" i="8"/>
  <c r="H112" i="8" s="1"/>
  <c r="E114" i="8"/>
  <c r="H114" i="8" s="1"/>
  <c r="E116" i="8"/>
  <c r="H116" i="8" s="1"/>
  <c r="E120" i="8"/>
  <c r="H120" i="8"/>
  <c r="E75" i="8"/>
  <c r="H75" i="8" s="1"/>
  <c r="E77" i="8"/>
  <c r="H77" i="8"/>
  <c r="E79" i="8"/>
  <c r="H79" i="8" s="1"/>
  <c r="E87" i="8"/>
  <c r="H87" i="8" s="1"/>
  <c r="E89" i="8"/>
  <c r="H89" i="8"/>
  <c r="E91" i="8"/>
  <c r="H91" i="8" s="1"/>
  <c r="E93" i="8"/>
  <c r="H93" i="8"/>
  <c r="E103" i="8"/>
  <c r="H103" i="8" s="1"/>
  <c r="E105" i="8"/>
  <c r="H105" i="8"/>
  <c r="E107" i="8"/>
  <c r="H107" i="8"/>
  <c r="E115" i="8"/>
  <c r="H115" i="8" s="1"/>
  <c r="E117" i="8"/>
  <c r="H117" i="8"/>
  <c r="E119" i="8"/>
  <c r="H119" i="8"/>
  <c r="E385" i="8" l="1"/>
  <c r="H385" i="8" s="1"/>
  <c r="E367" i="8"/>
  <c r="H367" i="8" s="1"/>
  <c r="E349" i="8"/>
  <c r="H349" i="8" s="1"/>
  <c r="E331" i="8"/>
  <c r="H331" i="8" s="1"/>
  <c r="E388" i="8"/>
  <c r="H388" i="8" s="1"/>
  <c r="E370" i="8"/>
  <c r="H370" i="8" s="1"/>
  <c r="E352" i="8"/>
  <c r="H352" i="8" s="1"/>
  <c r="E387" i="8"/>
  <c r="H387" i="8" s="1"/>
  <c r="E369" i="8"/>
  <c r="H369" i="8" s="1"/>
  <c r="E351" i="8"/>
  <c r="H351" i="8" s="1"/>
  <c r="E333" i="8"/>
  <c r="H333" i="8" s="1"/>
  <c r="E334" i="8"/>
  <c r="H334" i="8" s="1"/>
  <c r="E376" i="8"/>
  <c r="H376" i="8" s="1"/>
  <c r="E358" i="8"/>
  <c r="H358" i="8" s="1"/>
  <c r="E340" i="8"/>
  <c r="H340" i="8" s="1"/>
  <c r="E16" i="8"/>
  <c r="H16" i="8" s="1"/>
  <c r="E28" i="8"/>
  <c r="H28" i="8" s="1"/>
  <c r="E40" i="8"/>
  <c r="H40" i="8" s="1"/>
  <c r="E52" i="8"/>
  <c r="H52" i="8" s="1"/>
  <c r="E64" i="8"/>
  <c r="H64" i="8" s="1"/>
  <c r="E124" i="8"/>
  <c r="H124" i="8" s="1"/>
  <c r="E136" i="8"/>
  <c r="H136" i="8" s="1"/>
  <c r="E148" i="8"/>
  <c r="H148" i="8" s="1"/>
  <c r="E160" i="8"/>
  <c r="H160" i="8" s="1"/>
  <c r="E172" i="8"/>
  <c r="H172" i="8" s="1"/>
  <c r="E184" i="8"/>
  <c r="H184" i="8" s="1"/>
  <c r="E196" i="8"/>
  <c r="H196" i="8" s="1"/>
  <c r="E208" i="8"/>
  <c r="H208" i="8" s="1"/>
  <c r="E220" i="8"/>
  <c r="H220" i="8" s="1"/>
  <c r="E232" i="8"/>
  <c r="H232" i="8" s="1"/>
  <c r="E244" i="8"/>
  <c r="H244" i="8" s="1"/>
  <c r="E256" i="8"/>
  <c r="H256" i="8" s="1"/>
  <c r="E268" i="8"/>
  <c r="H268" i="8" s="1"/>
  <c r="E280" i="8"/>
  <c r="H280" i="8" s="1"/>
  <c r="E292" i="8"/>
  <c r="H292" i="8" s="1"/>
  <c r="E304" i="8"/>
  <c r="H304" i="8" s="1"/>
  <c r="E316" i="8"/>
  <c r="H316" i="8" s="1"/>
  <c r="E328" i="8"/>
  <c r="H328" i="8" s="1"/>
  <c r="E375" i="8"/>
  <c r="H375" i="8" s="1"/>
  <c r="E357" i="8"/>
  <c r="H357" i="8" s="1"/>
  <c r="E339" i="8"/>
  <c r="H339" i="8" s="1"/>
  <c r="E21" i="8"/>
  <c r="H21" i="8" s="1"/>
  <c r="E33" i="8"/>
  <c r="H33" i="8" s="1"/>
  <c r="E45" i="8"/>
  <c r="H45" i="8" s="1"/>
  <c r="E57" i="8"/>
  <c r="H57" i="8" s="1"/>
  <c r="E382" i="8"/>
  <c r="H382" i="8" s="1"/>
  <c r="E364" i="8"/>
  <c r="H364" i="8" s="1"/>
  <c r="E346" i="8"/>
  <c r="H346" i="8" s="1"/>
</calcChain>
</file>

<file path=xl/sharedStrings.xml><?xml version="1.0" encoding="utf-8"?>
<sst xmlns="http://schemas.openxmlformats.org/spreadsheetml/2006/main" count="510" uniqueCount="484">
  <si>
    <t>BLS Unemployment Report</t>
  </si>
  <si>
    <t>Google Trends: Work</t>
  </si>
  <si>
    <t>Google Trends: Jobs</t>
  </si>
  <si>
    <t>Months / Years</t>
  </si>
  <si>
    <t>Google Trends: Labor</t>
  </si>
  <si>
    <t>Google Trends: Employment</t>
  </si>
  <si>
    <t>Google Trends: Job Openings</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</si>
  <si>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</si>
  <si>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</si>
  <si>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</si>
  <si>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</si>
  <si>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</si>
  <si>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</si>
  <si>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</si>
  <si>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</si>
  <si>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</si>
  <si>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</si>
  <si>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</si>
  <si>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</si>
  <si>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</si>
  <si>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</si>
  <si>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</si>
  <si>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</si>
  <si>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</si>
  <si>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</si>
  <si>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</si>
  <si>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</si>
  <si>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</si>
  <si>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</si>
  <si>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</si>
  <si>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</si>
  <si>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Search Volume Index: Unemployment</t>
  </si>
  <si>
    <t>Correlation</t>
  </si>
  <si>
    <t>R Squared</t>
  </si>
  <si>
    <t>Labor Force Statistics from the Current Population Survey</t>
  </si>
  <si>
    <t>Original Data Value</t>
  </si>
  <si>
    <t>Series Id:</t>
  </si>
  <si>
    <t>LNU04000000</t>
  </si>
  <si>
    <t>Not Seasonally Adjusted</t>
  </si>
  <si>
    <t>Series title:</t>
  </si>
  <si>
    <t>(Unadj) Unemployment Rate</t>
  </si>
  <si>
    <t>Labor force status:</t>
  </si>
  <si>
    <t>Unemployment rate</t>
  </si>
  <si>
    <t>Type of data:</t>
  </si>
  <si>
    <t>Percent or rate</t>
  </si>
  <si>
    <t>Age:</t>
  </si>
  <si>
    <t>16 years and over</t>
  </si>
  <si>
    <t>Years:</t>
  </si>
  <si>
    <t>2001 to 2011</t>
  </si>
  <si>
    <t>Year</t>
  </si>
  <si>
    <t>Jan</t>
  </si>
  <si>
    <t>Feb</t>
  </si>
  <si>
    <t>Mar</t>
  </si>
  <si>
    <t>Apr</t>
  </si>
  <si>
    <t>May</t>
  </si>
  <si>
    <t>Jun</t>
  </si>
  <si>
    <t>Jul</t>
  </si>
  <si>
    <t>Aug</t>
  </si>
  <si>
    <t>Sep</t>
  </si>
  <si>
    <t>Oct</t>
  </si>
  <si>
    <t>Nov</t>
  </si>
  <si>
    <t>Dec</t>
  </si>
  <si>
    <t>Annual</t>
  </si>
  <si>
    <t>The data below comes directly from the Bureau of Labor Statistics Website's "Table A-1".  The direct link is http://www.bls.gov/webapps/legacy/cpsatab1.htm. The The data selected is the seasonally unadjusted unemployment rate (select box as shown).  The output, shown here on rows 16 to 38, can be exported by clicking on the "Download" icon.</t>
  </si>
  <si>
    <t>unemployment (std error)</t>
  </si>
  <si>
    <t>month</t>
  </si>
  <si>
    <t>day</t>
  </si>
  <si>
    <t>year</t>
  </si>
  <si>
    <t>Converted Date</t>
  </si>
  <si>
    <t>unemployment</t>
  </si>
  <si>
    <t>Jan 4 2004</t>
  </si>
  <si>
    <t>Jan 11 2004</t>
  </si>
  <si>
    <t>Jan 18 2004</t>
  </si>
  <si>
    <t>Jan 25 2004</t>
  </si>
  <si>
    <t>Feb 1 2004</t>
  </si>
  <si>
    <t>Feb 8 2004</t>
  </si>
  <si>
    <t>Feb 15 2004</t>
  </si>
  <si>
    <t>Feb 22 2004</t>
  </si>
  <si>
    <t>Feb 29 2004</t>
  </si>
  <si>
    <t>Mar 7 2004</t>
  </si>
  <si>
    <t>Mar 14 2004</t>
  </si>
  <si>
    <t>Mar 21 2004</t>
  </si>
  <si>
    <t>Mar 28 2004</t>
  </si>
  <si>
    <t>Apr 4 2004</t>
  </si>
  <si>
    <t>Apr 11 2004</t>
  </si>
  <si>
    <t>Apr 18 2004</t>
  </si>
  <si>
    <t>Apr 25 2004</t>
  </si>
  <si>
    <t>May 2 2004</t>
  </si>
  <si>
    <t>May 9 2004</t>
  </si>
  <si>
    <t>May 16 2004</t>
  </si>
  <si>
    <t>May 23 2004</t>
  </si>
  <si>
    <t>May 30 2004</t>
  </si>
  <si>
    <t>Jun 6 2004</t>
  </si>
  <si>
    <t>Jun 13 2004</t>
  </si>
  <si>
    <t>Jun 20 2004</t>
  </si>
  <si>
    <t>Jun 27 2004</t>
  </si>
  <si>
    <t>Jul 4 2004</t>
  </si>
  <si>
    <t>Jul 11 2004</t>
  </si>
  <si>
    <t>Jul 18 2004</t>
  </si>
  <si>
    <t>Jul 25 2004</t>
  </si>
  <si>
    <t>Aug 1 2004</t>
  </si>
  <si>
    <t>Aug 8 2004</t>
  </si>
  <si>
    <t>Aug 15 2004</t>
  </si>
  <si>
    <t>Aug 22 2004</t>
  </si>
  <si>
    <t>Aug 29 2004</t>
  </si>
  <si>
    <t>Sep 5 2004</t>
  </si>
  <si>
    <t>Sep 12 2004</t>
  </si>
  <si>
    <t>Sep 19 2004</t>
  </si>
  <si>
    <t>Sep 26 2004</t>
  </si>
  <si>
    <t>Oct 3 2004</t>
  </si>
  <si>
    <t>Oct 10 2004</t>
  </si>
  <si>
    <t>Oct 17 2004</t>
  </si>
  <si>
    <t>Oct 24 2004</t>
  </si>
  <si>
    <t>Oct 31 2004</t>
  </si>
  <si>
    <t>Nov 7 2004</t>
  </si>
  <si>
    <t>Nov 14 2004</t>
  </si>
  <si>
    <t>Nov 21 2004</t>
  </si>
  <si>
    <t>Nov 28 2004</t>
  </si>
  <si>
    <t>Dec 5 2004</t>
  </si>
  <si>
    <t>Dec 12 2004</t>
  </si>
  <si>
    <t>Dec 19 2004</t>
  </si>
  <si>
    <t>Dec 26 2004</t>
  </si>
  <si>
    <t>Jan 2 2005</t>
  </si>
  <si>
    <t>Jan 9 2005</t>
  </si>
  <si>
    <t>Jan 16 2005</t>
  </si>
  <si>
    <t>Jan 23 2005</t>
  </si>
  <si>
    <t>Jan 30 2005</t>
  </si>
  <si>
    <t>Feb 6 2005</t>
  </si>
  <si>
    <t>Feb 13 2005</t>
  </si>
  <si>
    <t>Feb 20 2005</t>
  </si>
  <si>
    <t>Feb 27 2005</t>
  </si>
  <si>
    <t>Mar 6 2005</t>
  </si>
  <si>
    <t>Mar 13 2005</t>
  </si>
  <si>
    <t>Mar 20 2005</t>
  </si>
  <si>
    <t>Mar 27 2005</t>
  </si>
  <si>
    <t>Apr 3 2005</t>
  </si>
  <si>
    <t>Apr 10 2005</t>
  </si>
  <si>
    <t>Apr 17 2005</t>
  </si>
  <si>
    <t>Apr 24 2005</t>
  </si>
  <si>
    <t>May 1 2005</t>
  </si>
  <si>
    <t>May 8 2005</t>
  </si>
  <si>
    <t>May 15 2005</t>
  </si>
  <si>
    <t>May 22 2005</t>
  </si>
  <si>
    <t>May 29 2005</t>
  </si>
  <si>
    <t>Jun 5 2005</t>
  </si>
  <si>
    <t>Jun 12 2005</t>
  </si>
  <si>
    <t>Jun 19 2005</t>
  </si>
  <si>
    <t>Jun 26 2005</t>
  </si>
  <si>
    <t>Jul 3 2005</t>
  </si>
  <si>
    <t>Jul 10 2005</t>
  </si>
  <si>
    <t>Jul 17 2005</t>
  </si>
  <si>
    <t>Jul 24 2005</t>
  </si>
  <si>
    <t>Jul 31 2005</t>
  </si>
  <si>
    <t>Aug 7 2005</t>
  </si>
  <si>
    <t>Aug 14 2005</t>
  </si>
  <si>
    <t>Aug 21 2005</t>
  </si>
  <si>
    <t>Aug 28 2005</t>
  </si>
  <si>
    <t>Sep 4 2005</t>
  </si>
  <si>
    <t>Sep 11 2005</t>
  </si>
  <si>
    <t>Sep 18 2005</t>
  </si>
  <si>
    <t>Sep 25 2005</t>
  </si>
  <si>
    <t>Oct 2 2005</t>
  </si>
  <si>
    <t>Oct 9 2005</t>
  </si>
  <si>
    <t>Oct 16 2005</t>
  </si>
  <si>
    <t>Oct 23 2005</t>
  </si>
  <si>
    <t>Oct 30 2005</t>
  </si>
  <si>
    <t>Nov 6 2005</t>
  </si>
  <si>
    <t>Nov 13 2005</t>
  </si>
  <si>
    <t>Nov 20 2005</t>
  </si>
  <si>
    <t>Nov 27 2005</t>
  </si>
  <si>
    <t>Dec 4 2005</t>
  </si>
  <si>
    <t>Dec 11 2005</t>
  </si>
  <si>
    <t>Dec 18 2005</t>
  </si>
  <si>
    <t>Dec 25 2005</t>
  </si>
  <si>
    <t>Jan 1 2006</t>
  </si>
  <si>
    <t>Jan 8 2006</t>
  </si>
  <si>
    <t>Jan 15 2006</t>
  </si>
  <si>
    <t>Jan 22 2006</t>
  </si>
  <si>
    <t>Jan 29 2006</t>
  </si>
  <si>
    <t>Feb 5 2006</t>
  </si>
  <si>
    <t>Feb 12 2006</t>
  </si>
  <si>
    <t>Feb 19 2006</t>
  </si>
  <si>
    <t>Feb 26 2006</t>
  </si>
  <si>
    <t>Mar 5 2006</t>
  </si>
  <si>
    <t>Mar 12 2006</t>
  </si>
  <si>
    <t>Mar 19 2006</t>
  </si>
  <si>
    <t>Mar 26 2006</t>
  </si>
  <si>
    <t>Apr 2 2006</t>
  </si>
  <si>
    <t>Apr 9 2006</t>
  </si>
  <si>
    <t>Apr 16 2006</t>
  </si>
  <si>
    <t>Apr 23 2006</t>
  </si>
  <si>
    <t>Apr 30 2006</t>
  </si>
  <si>
    <t>May 7 2006</t>
  </si>
  <si>
    <t>May 14 2006</t>
  </si>
  <si>
    <t>May 21 2006</t>
  </si>
  <si>
    <t>May 28 2006</t>
  </si>
  <si>
    <t>Jun 4 2006</t>
  </si>
  <si>
    <t>Jun 11 2006</t>
  </si>
  <si>
    <t>Jun 18 2006</t>
  </si>
  <si>
    <t>Jun 25 2006</t>
  </si>
  <si>
    <t>Jul 2 2006</t>
  </si>
  <si>
    <t>Jul 9 2006</t>
  </si>
  <si>
    <t>Jul 16 2006</t>
  </si>
  <si>
    <t>Jul 23 2006</t>
  </si>
  <si>
    <t>Jul 30 2006</t>
  </si>
  <si>
    <t>Aug 6 2006</t>
  </si>
  <si>
    <t>Aug 13 2006</t>
  </si>
  <si>
    <t>Aug 20 2006</t>
  </si>
  <si>
    <t>Aug 27 2006</t>
  </si>
  <si>
    <t>Sep 3 2006</t>
  </si>
  <si>
    <t>Sep 10 2006</t>
  </si>
  <si>
    <t>Sep 17 2006</t>
  </si>
  <si>
    <t>Sep 24 2006</t>
  </si>
  <si>
    <t>Oct 1 2006</t>
  </si>
  <si>
    <t>Oct 8 2006</t>
  </si>
  <si>
    <t>Oct 15 2006</t>
  </si>
  <si>
    <t>Oct 22 2006</t>
  </si>
  <si>
    <t>Oct 29 2006</t>
  </si>
  <si>
    <t>Nov 5 2006</t>
  </si>
  <si>
    <t>Nov 12 2006</t>
  </si>
  <si>
    <t>Nov 19 2006</t>
  </si>
  <si>
    <t>Nov 26 2006</t>
  </si>
  <si>
    <t>Dec 3 2006</t>
  </si>
  <si>
    <t>Dec 10 2006</t>
  </si>
  <si>
    <t>Dec 17 2006</t>
  </si>
  <si>
    <t>Dec 24 2006</t>
  </si>
  <si>
    <t>Dec 31 2006</t>
  </si>
  <si>
    <t>Jan 7 2007</t>
  </si>
  <si>
    <t>Jan 14 2007</t>
  </si>
  <si>
    <t>Jan 21 2007</t>
  </si>
  <si>
    <t>Jan 28 2007</t>
  </si>
  <si>
    <t>Feb 4 2007</t>
  </si>
  <si>
    <t>Feb 11 2007</t>
  </si>
  <si>
    <t>Feb 18 2007</t>
  </si>
  <si>
    <t>Feb 25 2007</t>
  </si>
  <si>
    <t>Mar 4 2007</t>
  </si>
  <si>
    <t>Mar 11 2007</t>
  </si>
  <si>
    <t>Mar 18 2007</t>
  </si>
  <si>
    <t>Mar 25 2007</t>
  </si>
  <si>
    <t>Apr 1 2007</t>
  </si>
  <si>
    <t>Apr 8 2007</t>
  </si>
  <si>
    <t>Apr 15 2007</t>
  </si>
  <si>
    <t>Apr 22 2007</t>
  </si>
  <si>
    <t>Apr 29 2007</t>
  </si>
  <si>
    <t>May 6 2007</t>
  </si>
  <si>
    <t>May 13 2007</t>
  </si>
  <si>
    <t>May 20 2007</t>
  </si>
  <si>
    <t>May 27 2007</t>
  </si>
  <si>
    <t>Jun 3 2007</t>
  </si>
  <si>
    <t>Jun 10 2007</t>
  </si>
  <si>
    <t>Jun 17 2007</t>
  </si>
  <si>
    <t>Jun 24 2007</t>
  </si>
  <si>
    <t>Jul 1 2007</t>
  </si>
  <si>
    <t>Jul 8 2007</t>
  </si>
  <si>
    <t>Jul 15 2007</t>
  </si>
  <si>
    <t>Jul 22 2007</t>
  </si>
  <si>
    <t>Jul 29 2007</t>
  </si>
  <si>
    <t>Aug 5 2007</t>
  </si>
  <si>
    <t>Aug 12 2007</t>
  </si>
  <si>
    <t>Aug 19 2007</t>
  </si>
  <si>
    <t>Aug 26 2007</t>
  </si>
  <si>
    <t>Sep 2 2007</t>
  </si>
  <si>
    <t>Sep 9 2007</t>
  </si>
  <si>
    <t>Sep 16 2007</t>
  </si>
  <si>
    <t>Sep 23 2007</t>
  </si>
  <si>
    <t>Sep 30 2007</t>
  </si>
  <si>
    <t>Oct 7 2007</t>
  </si>
  <si>
    <t>Oct 14 2007</t>
  </si>
  <si>
    <t>Oct 21 2007</t>
  </si>
  <si>
    <t>Oct 28 2007</t>
  </si>
  <si>
    <t>Nov 4 2007</t>
  </si>
  <si>
    <t>Nov 11 2007</t>
  </si>
  <si>
    <t>Nov 18 2007</t>
  </si>
  <si>
    <t>Nov 25 2007</t>
  </si>
  <si>
    <t>Dec 2 2007</t>
  </si>
  <si>
    <t>Dec 9 2007</t>
  </si>
  <si>
    <t>Dec 16 2007</t>
  </si>
  <si>
    <t>Dec 23 2007</t>
  </si>
  <si>
    <t>Dec 30 2007</t>
  </si>
  <si>
    <t>Jan 6 2008</t>
  </si>
  <si>
    <t>Jan 13 2008</t>
  </si>
  <si>
    <t>Jan 20 2008</t>
  </si>
  <si>
    <t>Jan 27 2008</t>
  </si>
  <si>
    <t>Feb 3 2008</t>
  </si>
  <si>
    <t>Feb 10 2008</t>
  </si>
  <si>
    <t>Feb 17 2008</t>
  </si>
  <si>
    <t>Feb 24 2008</t>
  </si>
  <si>
    <t>Mar 2 2008</t>
  </si>
  <si>
    <t>Mar 9 2008</t>
  </si>
  <si>
    <t>Mar 16 2008</t>
  </si>
  <si>
    <t>Mar 23 2008</t>
  </si>
  <si>
    <t>Mar 30 2008</t>
  </si>
  <si>
    <t>Apr 6 2008</t>
  </si>
  <si>
    <t>Apr 13 2008</t>
  </si>
  <si>
    <t>Apr 20 2008</t>
  </si>
  <si>
    <t>Apr 27 2008</t>
  </si>
  <si>
    <t>May 4 2008</t>
  </si>
  <si>
    <t>May 11 2008</t>
  </si>
  <si>
    <t>May 18 2008</t>
  </si>
  <si>
    <t>May 25 2008</t>
  </si>
  <si>
    <t>Jun 1 2008</t>
  </si>
  <si>
    <t>Jun 8 2008</t>
  </si>
  <si>
    <t>Jun 15 2008</t>
  </si>
  <si>
    <t>Jun 22 2008</t>
  </si>
  <si>
    <t>Jun 29 2008</t>
  </si>
  <si>
    <t>Jul 6 2008</t>
  </si>
  <si>
    <t>Jul 13 2008</t>
  </si>
  <si>
    <t>Jul 20 2008</t>
  </si>
  <si>
    <t>Jul 27 2008</t>
  </si>
  <si>
    <t>Aug 3 2008</t>
  </si>
  <si>
    <t>Aug 10 2008</t>
  </si>
  <si>
    <t>Aug 17 2008</t>
  </si>
  <si>
    <t>Aug 24 2008</t>
  </si>
  <si>
    <t>Aug 31 2008</t>
  </si>
  <si>
    <t>Sep 7 2008</t>
  </si>
  <si>
    <t>Sep 14 2008</t>
  </si>
  <si>
    <t>Sep 21 2008</t>
  </si>
  <si>
    <t>Sep 28 2008</t>
  </si>
  <si>
    <t>Oct 5 2008</t>
  </si>
  <si>
    <t>Oct 12 2008</t>
  </si>
  <si>
    <t>Oct 19 2008</t>
  </si>
  <si>
    <t>Oct 26 2008</t>
  </si>
  <si>
    <t>Nov 2 2008</t>
  </si>
  <si>
    <t>Nov 9 2008</t>
  </si>
  <si>
    <t>Nov 16 2008</t>
  </si>
  <si>
    <t>Nov 23 2008</t>
  </si>
  <si>
    <t>Nov 30 2008</t>
  </si>
  <si>
    <t>Dec 7 2008</t>
  </si>
  <si>
    <t>Dec 14 2008</t>
  </si>
  <si>
    <t>Dec 21 2008</t>
  </si>
  <si>
    <t>Dec 28 2008</t>
  </si>
  <si>
    <t>Jan 4 2009</t>
  </si>
  <si>
    <t>Jan 11 2009</t>
  </si>
  <si>
    <t>Jan 18 2009</t>
  </si>
  <si>
    <t>Jan 25 2009</t>
  </si>
  <si>
    <t>Feb 1 2009</t>
  </si>
  <si>
    <t>Feb 8 2009</t>
  </si>
  <si>
    <t>Feb 15 2009</t>
  </si>
  <si>
    <t>Feb 22 2009</t>
  </si>
  <si>
    <t>Mar 1 2009</t>
  </si>
  <si>
    <t>Mar 8 2009</t>
  </si>
  <si>
    <t>Mar 15 2009</t>
  </si>
  <si>
    <t>Mar 22 2009</t>
  </si>
  <si>
    <t>Mar 29 2009</t>
  </si>
  <si>
    <t>Apr 5 2009</t>
  </si>
  <si>
    <t>Apr 12 2009</t>
  </si>
  <si>
    <t>Apr 19 2009</t>
  </si>
  <si>
    <t>Apr 26 2009</t>
  </si>
  <si>
    <t>May 3 2009</t>
  </si>
  <si>
    <t>May 10 2009</t>
  </si>
  <si>
    <t>May 17 2009</t>
  </si>
  <si>
    <t>May 24 2009</t>
  </si>
  <si>
    <t>May 31 2009</t>
  </si>
  <si>
    <t>Jun 7 2009</t>
  </si>
  <si>
    <t>Jun 14 2009</t>
  </si>
  <si>
    <t>Jun 21 2009</t>
  </si>
  <si>
    <t>Jun 28 2009</t>
  </si>
  <si>
    <t>Jul 5 2009</t>
  </si>
  <si>
    <t>Jul 12 2009</t>
  </si>
  <si>
    <t>Jul 19 2009</t>
  </si>
  <si>
    <t>Jul 26 2009</t>
  </si>
  <si>
    <t>Aug 2 2009</t>
  </si>
  <si>
    <t>Aug 9 2009</t>
  </si>
  <si>
    <t>Aug 16 2009</t>
  </si>
  <si>
    <t>Aug 23 2009</t>
  </si>
  <si>
    <t>Aug 30 2009</t>
  </si>
  <si>
    <t>Sep 6 2009</t>
  </si>
  <si>
    <t>Sep 13 2009</t>
  </si>
  <si>
    <t>Sep 20 2009</t>
  </si>
  <si>
    <t>Sep 27 2009</t>
  </si>
  <si>
    <t>Oct 4 2009</t>
  </si>
  <si>
    <t>Oct 11 2009</t>
  </si>
  <si>
    <t>Oct 18 2009</t>
  </si>
  <si>
    <t>Oct 25 2009</t>
  </si>
  <si>
    <t>Nov 1 2009</t>
  </si>
  <si>
    <t>Nov 8 2009</t>
  </si>
  <si>
    <t>Nov 15 2009</t>
  </si>
  <si>
    <t>Nov 22 2009</t>
  </si>
  <si>
    <t>Nov 29 2009</t>
  </si>
  <si>
    <t>Dec 6 2009</t>
  </si>
  <si>
    <t>Dec 13 2009</t>
  </si>
  <si>
    <t>Dec 20 2009</t>
  </si>
  <si>
    <t>Dec 27 2009</t>
  </si>
  <si>
    <t>Jan 3 2010</t>
  </si>
  <si>
    <t>Jan 10 2010</t>
  </si>
  <si>
    <t>Jan 17 2010</t>
  </si>
  <si>
    <t>Jan 24 2010</t>
  </si>
  <si>
    <t>Jan 31 2010</t>
  </si>
  <si>
    <t>Feb 7 2010</t>
  </si>
  <si>
    <t>Reference week check</t>
  </si>
  <si>
    <t>Feb 14 2010</t>
  </si>
  <si>
    <t>Feb 21 2010</t>
  </si>
  <si>
    <t>Feb 28 2010</t>
  </si>
  <si>
    <t>Mar 7 2010</t>
  </si>
  <si>
    <t>Mar 14 2010</t>
  </si>
  <si>
    <t>Mar 21 2010</t>
  </si>
  <si>
    <t>Mar 28 2010</t>
  </si>
  <si>
    <t>Apr 4 2010</t>
  </si>
  <si>
    <t>Apr 11 2010</t>
  </si>
  <si>
    <t>Apr 18 2010</t>
  </si>
  <si>
    <t>Apr 25 2010</t>
  </si>
  <si>
    <t>May 2 2010</t>
  </si>
  <si>
    <t>May 9 2010</t>
  </si>
  <si>
    <t>May 16 2010</t>
  </si>
  <si>
    <t>May 23 2010</t>
  </si>
  <si>
    <t>May 30 2010</t>
  </si>
  <si>
    <t>Jun 6 2010</t>
  </si>
  <si>
    <t>Jun 13 2010</t>
  </si>
  <si>
    <t>Jun 20 2010</t>
  </si>
  <si>
    <t>Jun 27 2010</t>
  </si>
  <si>
    <t>Jul 4 2010</t>
  </si>
  <si>
    <t>Jul 11 2010</t>
  </si>
  <si>
    <t>Jul 18 2010</t>
  </si>
  <si>
    <t>Jul 25 2010</t>
  </si>
  <si>
    <t>Aug 1 2010</t>
  </si>
  <si>
    <t>Aug 8 2010</t>
  </si>
  <si>
    <t>Aug 15 2010</t>
  </si>
  <si>
    <t>Aug 22 2010</t>
  </si>
  <si>
    <t>Aug 29 2010</t>
  </si>
  <si>
    <t>Sep 5 2010</t>
  </si>
  <si>
    <t>Sep 12 2010</t>
  </si>
  <si>
    <t>Sep 19 2010</t>
  </si>
  <si>
    <t>Sep 26 2010</t>
  </si>
  <si>
    <t>Oct 3 2010</t>
  </si>
  <si>
    <t>Oct 10 2010</t>
  </si>
  <si>
    <t>Oct 17 2010</t>
  </si>
  <si>
    <t>Oct 24 2010</t>
  </si>
  <si>
    <t>Oct 31 2010</t>
  </si>
  <si>
    <t>Nov 7 2010</t>
  </si>
  <si>
    <t>Nov 14 2010</t>
  </si>
  <si>
    <t>Nov 21 2010</t>
  </si>
  <si>
    <t>Nov 28 2010</t>
  </si>
  <si>
    <t>Dec 5 2010</t>
  </si>
  <si>
    <t>Dec 12 2010</t>
  </si>
  <si>
    <t>Dec 19 2010</t>
  </si>
  <si>
    <t>Dec 26 2010</t>
  </si>
  <si>
    <t>Jan 2 2011</t>
  </si>
  <si>
    <t>Jan 9 2011</t>
  </si>
  <si>
    <t>Jan 16 2011</t>
  </si>
  <si>
    <t>Jan 23 2011</t>
  </si>
  <si>
    <t>Jan 30 2011</t>
  </si>
  <si>
    <t>Feb 6 2011</t>
  </si>
  <si>
    <t>Feb 13 2011</t>
  </si>
  <si>
    <t>Feb 20 2011</t>
  </si>
  <si>
    <t>Feb 27 2011</t>
  </si>
  <si>
    <t>Mar 6 2011</t>
  </si>
  <si>
    <t>Mar 13 2011</t>
  </si>
  <si>
    <t>Mar 20 2011</t>
  </si>
  <si>
    <t>Mar 27 2011</t>
  </si>
  <si>
    <t>Apr 3 2011</t>
  </si>
  <si>
    <t>This shows the data from Google reduced from Google's weekly data to montly data for comparison to the Bureau of Labor Statistics data.  For each month, only what the BLS refers to as the reference week is kept (the week containing the date of the 12th) since that is the time period a monthly BLS unemployment rate study actually uses.  This spreadsheet shows data from the book, but note that the index value has changed in the most recent reports from Google trends.  Again, this is due to Google's periodic renormalization but since the data changes over time in proportionally the same way as the data before renormalization, this has no bearing on the correlation we are about to show.</t>
  </si>
  <si>
    <t>Getting output from Google Trends and Converting the Date format (Steps 1 and 2 from the book)</t>
  </si>
  <si>
    <t>This is a breakdown of the original Google Trends output for the search volume index on the word "unemployment".  To do analysis of the data the date needs to be converted to a numerical form that Excel recognizes.  Also, most rows of the data must be elliminated so that only the "reference week" for each month as used by the Bureau of Labor Statistics remains.  The reference week is the week with the date of the 12th.  To update this data the reader may simply paste over the "unemployment data" in column G and the date in column A to update this data.  Note that Google sometimes "renormalizes" the scaling of the index, so that it is indexed off of a different number, but that has no bearing on the correlation anymore than expressing one's weight in pounds or kilograms actually changes one's weight.  The data has already changed once since the book was published, but the correlations are the same.  Below are the explainations of the columns in this data and to the right is a chart of the relative search volume index over time.</t>
  </si>
  <si>
    <t xml:space="preserve">Week </t>
  </si>
  <si>
    <t>This is the leftmost column of the Google Trends report when the data is exported to a spreadsheet.  The date shows Sunday as the start of the week. Google produces a text format of a date that has to be changed to a numerical date format Excel will recognize.</t>
  </si>
  <si>
    <t>Month, Day, Year and Converted Date</t>
  </si>
  <si>
    <t>These are the calculations that turn Googles text formated date into a numerical date.</t>
  </si>
  <si>
    <t>Unemploymnet (std error)</t>
  </si>
  <si>
    <t>(std error) means "Standard Error".  This column is Google's attempt to compute a sampling error on the search volume index.  Google doesn't actually compute the index based on every search but a sample of searches.  For reference, a 90% confidence interval, is +/- 1.645 standard errors so a standard error of 5% means that there is a 90% chance that the actual search volume is within +/- 8.2% of the value shown.  In the book the original data from 2010 shows a standard error of 2%.  Google does not explain why this changes over time but this may be due to Google reducing the sample size for historial data due to large data volumes.</t>
  </si>
  <si>
    <t>Unemploymnent</t>
  </si>
  <si>
    <t>This is the relative search volume index as produced by Google Trends for the word "unemployment".  This is one of the values that may change over time as Google renormalizes data but it should not change our computed correlations.</t>
  </si>
  <si>
    <t>The Reference Week Check column is a calculation I added to identify which weeks we are going to keep in a month of data.  Only the reference week containing the 12th day of the month is used by the BLS.  So to make a consistent comparison, we are only going to use that week of data from Google Trends to compare to a monthly report from the BLS.  This column shows a "1" if the row is a reference week or "0" if it is a week we will discard.</t>
  </si>
  <si>
    <t>Month Lookup Table (converts text to numeric dates)</t>
  </si>
  <si>
    <t>Original Data</t>
  </si>
  <si>
    <t>Chart Data</t>
  </si>
  <si>
    <t>Chart size factor:</t>
  </si>
  <si>
    <t>Seasonally Unadjusted Total Unemployment Rate from the BLS (steps 4 to 6 in the book, Exhibit 5.3)</t>
  </si>
  <si>
    <t>Correlation (R )</t>
  </si>
  <si>
    <t>R squared</t>
  </si>
  <si>
    <t>This table shows the combined data for the BLS unemployment report and the Google Trends data on the relative search volume index for the search term "unemployment".  The chart data is only scaled so that the reader can see how the data looks side-by-side on the time series chart to the lower right.  The first two columns show what the reader would see in Exhibit 5.4 of the book.  The R squared is computed directly on the chart using the Excel chart type that shows this calculation.  It can also be computed using the calculations shown in C3 and C4.  Note that the R will not change if you compute the correlation using the chart data instead of the original data.</t>
  </si>
  <si>
    <t>BLS Data Same Month Previous Year</t>
  </si>
  <si>
    <t>Google Trends Data Same Month Previous Year</t>
  </si>
  <si>
    <t>BLS Data Previous Month</t>
  </si>
  <si>
    <t>Google Trends Data for same month</t>
  </si>
  <si>
    <t>Month / Year</t>
  </si>
  <si>
    <t>Prediction from 4 variable model</t>
  </si>
  <si>
    <t>Google Trends Data for same month (available 4 to 5 weeks prior to BLS data)</t>
  </si>
  <si>
    <t>Combined Data (Steps 7 and 8 in book resulting in Exhibits 5.4, 5.5, 5.6)</t>
  </si>
  <si>
    <t>Four Variable Model as illustrated on page 80 in the book, Exhibit 5.7</t>
  </si>
  <si>
    <t>This spreadsheet shows the data behind the four variable model resulting in exhibit 5.7 in the book.  BLS data from the previous month and from the same month of the previous year is combined with Google Trends data from the same reference week and the Google Trends data from the previous year, same month.  To generate this model the reader can use Excel's regression tool from the Analysis Toolkit available in Add-ins (see Excel Help for how to install this with your version of Excel).  Using the regression tool, you select the data in cells D5:G73 as your "Input X Range" and cells B5:B73 as "Input Y Range".  Select the "Labels" box so that the tool will use the column headings as the variable names and then select where you want the output of the regression to be placed in your sheet.  You will get a "Summary Output" table like the one shown to the right on this sheet.  The scatter plot on the right and the time series on the far right are a much closer fit than the single-variable model.  The P-value column in the Summary Output table indicate that the relationship of two of the variables to predicting unemployment are probably no more than a random fluke (high p-values of .91 and .78).  We could make another model without those variables and not lose much predictive power.</t>
  </si>
  <si>
    <t>Weights of each factor that create the "best fit" model taken from the Coefficients column in the Summary Output table.</t>
  </si>
  <si>
    <t>Intercept (where the "best fit" line crosses the Y axis) taken from the Coefficients column of the Summary Output table.</t>
  </si>
  <si>
    <t>For the reader's own Experiments: Additional data from Google Trends, already reduced to reference weeks for each month</t>
  </si>
  <si>
    <t>Remove all data but reference week data (step 3 in the book, Exhibit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</si>
</sst>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409]mmmm\-yy;@"/>
    <numFmt numFmtId="169" formatCode="#0.0"/>
    <numFmt numFmtId="173" formatCode="0.0000"/>
  </numFmts>
  <fonts count="11" x14ac:knownFonts="1">
    <font>
      <sz val="11"/>
      <color theme="1"/>
      <name val="Calibri"/>
      <family val="2"/>
      <scheme val="minor"/>
    </font>
    <font>
      <b/>
      <sz val="12"/>
      <color indexed="8"/>
      <name val="Arial"/>
      <family val="2"/>
    </font>
    <font>
      <b/>
      <sz val="10"/>
      <color indexed="8"/>
      <name val="Arial"/>
      <family val="2"/>
    </font>
    <font>
      <sz val="10"/>
      <color indexed="8"/>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b/>
      <sz val="12"/>
      <color theme="0"/>
      <name val="Calibri"/>
      <family val="2"/>
      <scheme val="minor"/>
    </font>
    <font>
      <b/>
      <sz val="16"/>
      <color theme="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4"/>
        <bgColor indexed="64"/>
      </patternFill>
    </fill>
    <fill>
      <patternFill patternType="solid">
        <fgColor theme="3" tint="0.3999450666829432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diagonal/>
    </border>
    <border>
      <left/>
      <right/>
      <top/>
      <bottom style="thick">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diagonalDown="1">
      <left/>
      <right/>
      <top/>
      <bottom/>
      <diagonal style="thin">
        <color indexed="64"/>
      </diagonal>
    </border>
  </borders>
  <cellStyleXfs count="2">
    <xf numFmtId="0" fontId="0" fillId="0" borderId="0"/>
    <xf numFmtId="9" fontId="4" fillId="0" borderId="0" applyFont="0" applyFill="0" applyBorder="0" applyAlignment="0" applyProtection="0"/>
  </cellStyleXfs>
  <cellXfs count="78">
    <xf numFmtId="0" fontId="0" fillId="0" borderId="0" xfId="0"/>
    <xf numFmtId="165" fontId="0" fillId="0" borderId="0" xfId="0" applyNumberFormat="1"/>
    <xf numFmtId="0" fontId="0" fillId="0" borderId="0" xfId="0" applyAlignment="1">
      <alignment horizontal="center"/>
    </xf>
    <xf numFmtId="0" fontId="0" fillId="0" borderId="1" xfId="0" applyBorder="1"/>
    <xf numFmtId="165" fontId="7" fillId="0" borderId="2" xfId="0" applyNumberFormat="1" applyFont="1" applyBorder="1" applyAlignment="1">
      <alignment horizontal="center"/>
    </xf>
    <xf numFmtId="0" fontId="7" fillId="0" borderId="3" xfId="0" applyFont="1" applyBorder="1" applyAlignment="1">
      <alignment horizontal="center" wrapText="1"/>
    </xf>
    <xf numFmtId="0" fontId="7" fillId="0" borderId="4" xfId="0" applyFont="1" applyBorder="1" applyAlignment="1">
      <alignment wrapText="1"/>
    </xf>
    <xf numFmtId="165" fontId="0" fillId="0" borderId="5" xfId="0" applyNumberFormat="1" applyBorder="1"/>
    <xf numFmtId="0" fontId="0" fillId="0" borderId="6" xfId="0" applyBorder="1"/>
    <xf numFmtId="165" fontId="0" fillId="0" borderId="7" xfId="0" applyNumberFormat="1"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0" xfId="0" applyFill="1" applyBorder="1" applyAlignment="1"/>
    <xf numFmtId="0" fontId="0" fillId="0" borderId="12" xfId="0" applyFill="1" applyBorder="1" applyAlignment="1"/>
    <xf numFmtId="0" fontId="8" fillId="0" borderId="13" xfId="0" applyFont="1" applyFill="1" applyBorder="1" applyAlignment="1">
      <alignment horizontal="center"/>
    </xf>
    <xf numFmtId="0" fontId="8" fillId="0" borderId="13" xfId="0" applyFont="1" applyFill="1" applyBorder="1" applyAlignment="1">
      <alignment horizontal="centerContinuous"/>
    </xf>
    <xf numFmtId="9" fontId="4" fillId="0" borderId="0" xfId="1" applyFont="1"/>
    <xf numFmtId="9" fontId="4" fillId="0" borderId="0" xfId="1" applyNumberFormat="1" applyFont="1"/>
    <xf numFmtId="165" fontId="0" fillId="0" borderId="14" xfId="0" applyNumberFormat="1" applyBorder="1"/>
    <xf numFmtId="0" fontId="0" fillId="0" borderId="0" xfId="0" applyBorder="1"/>
    <xf numFmtId="0" fontId="0" fillId="0" borderId="15" xfId="0" applyBorder="1"/>
    <xf numFmtId="0" fontId="0" fillId="0" borderId="16" xfId="0" applyBorder="1"/>
    <xf numFmtId="0" fontId="0" fillId="0" borderId="17" xfId="0" applyFill="1" applyBorder="1"/>
    <xf numFmtId="0" fontId="0" fillId="0" borderId="0" xfId="0"/>
    <xf numFmtId="0" fontId="2" fillId="0" borderId="0" xfId="0" applyFont="1" applyAlignment="1">
      <alignment horizontal="left" vertical="top" wrapText="1"/>
    </xf>
    <xf numFmtId="0" fontId="2" fillId="0" borderId="18" xfId="0" applyFont="1" applyBorder="1" applyAlignment="1">
      <alignment horizontal="center" wrapText="1"/>
    </xf>
    <xf numFmtId="0" fontId="2" fillId="0" borderId="0" xfId="0" applyFont="1" applyAlignment="1">
      <alignment horizontal="left"/>
    </xf>
    <xf numFmtId="169" fontId="3" fillId="0" borderId="0" xfId="0" applyNumberFormat="1" applyFont="1" applyAlignment="1">
      <alignment horizontal="right"/>
    </xf>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9" fontId="0" fillId="0" borderId="0" xfId="0" applyNumberFormat="1"/>
    <xf numFmtId="14" fontId="0" fillId="0" borderId="0" xfId="0" applyNumberFormat="1"/>
    <xf numFmtId="0" fontId="0" fillId="0" borderId="0" xfId="0" applyNumberFormat="1" applyAlignment="1">
      <alignment horizontal="center"/>
    </xf>
    <xf numFmtId="0" fontId="0" fillId="0" borderId="0" xfId="0" applyNumberFormat="1" applyAlignment="1">
      <alignment horizontal="center" wrapText="1"/>
    </xf>
    <xf numFmtId="0" fontId="0" fillId="2" borderId="0" xfId="0" applyFill="1"/>
    <xf numFmtId="0" fontId="0" fillId="2" borderId="0" xfId="0" applyFill="1" applyAlignment="1">
      <alignment wrapText="1"/>
    </xf>
    <xf numFmtId="0" fontId="6" fillId="3" borderId="0" xfId="0" applyFont="1" applyFill="1" applyAlignment="1">
      <alignment wrapText="1"/>
    </xf>
    <xf numFmtId="0" fontId="0" fillId="0" borderId="0" xfId="0" applyBorder="1" applyAlignment="1">
      <alignment horizontal="center"/>
    </xf>
    <xf numFmtId="165" fontId="0" fillId="0" borderId="0" xfId="0" applyNumberFormat="1" applyBorder="1"/>
    <xf numFmtId="0" fontId="8" fillId="0" borderId="0" xfId="0" applyFont="1" applyFill="1" applyBorder="1" applyAlignment="1">
      <alignment horizontal="centerContinuous"/>
    </xf>
    <xf numFmtId="0" fontId="8" fillId="0" borderId="0" xfId="0" applyFont="1" applyFill="1" applyBorder="1" applyAlignment="1">
      <alignment horizontal="center"/>
    </xf>
    <xf numFmtId="0" fontId="5" fillId="4" borderId="3" xfId="0" applyFont="1" applyFill="1" applyBorder="1" applyAlignment="1">
      <alignment horizontal="center" wrapText="1"/>
    </xf>
    <xf numFmtId="173" fontId="0" fillId="0" borderId="0" xfId="0" applyNumberFormat="1" applyFill="1" applyBorder="1" applyAlignment="1"/>
    <xf numFmtId="0" fontId="9" fillId="3" borderId="3" xfId="0" applyFont="1" applyFill="1" applyBorder="1" applyAlignment="1">
      <alignment horizontal="center" wrapText="1"/>
    </xf>
    <xf numFmtId="0" fontId="9" fillId="3" borderId="0" xfId="0" applyFont="1" applyFill="1" applyAlignment="1">
      <alignment wrapText="1"/>
    </xf>
    <xf numFmtId="0" fontId="9" fillId="5" borderId="0" xfId="0" applyFont="1" applyFill="1" applyAlignment="1">
      <alignment wrapText="1"/>
    </xf>
    <xf numFmtId="0" fontId="0" fillId="0" borderId="21" xfId="0" applyBorder="1"/>
    <xf numFmtId="0" fontId="0" fillId="0" borderId="0" xfId="0" applyAlignment="1">
      <alignment wrapText="1"/>
    </xf>
    <xf numFmtId="0" fontId="6" fillId="3" borderId="0" xfId="0" applyFont="1" applyFill="1" applyAlignment="1">
      <alignment wrapText="1"/>
    </xf>
    <xf numFmtId="0" fontId="7" fillId="0" borderId="0" xfId="0" applyFont="1" applyAlignment="1">
      <alignment wrapText="1"/>
    </xf>
    <xf numFmtId="0" fontId="0" fillId="0" borderId="0" xfId="0" applyAlignment="1"/>
    <xf numFmtId="0" fontId="6" fillId="3" borderId="0" xfId="0" applyFont="1" applyFill="1" applyAlignment="1">
      <alignment horizontal="center" wrapText="1"/>
    </xf>
    <xf numFmtId="0" fontId="0" fillId="0" borderId="0" xfId="0" applyNumberFormat="1" applyAlignment="1">
      <alignment horizontal="left" wrapText="1"/>
    </xf>
    <xf numFmtId="0" fontId="0" fillId="0" borderId="0" xfId="0" applyAlignment="1">
      <alignment horizontal="left" wrapText="1"/>
    </xf>
    <xf numFmtId="165" fontId="6" fillId="3" borderId="0" xfId="0" applyNumberFormat="1" applyFont="1" applyFill="1" applyAlignment="1">
      <alignment horizontal="center" wrapText="1"/>
    </xf>
    <xf numFmtId="0" fontId="7" fillId="0" borderId="0" xfId="0" applyFont="1" applyAlignment="1">
      <alignment horizontal="center" wrapText="1"/>
    </xf>
    <xf numFmtId="0" fontId="2" fillId="0" borderId="0" xfId="0" applyFont="1" applyAlignment="1">
      <alignment horizontal="left" vertical="top" wrapText="1"/>
    </xf>
    <xf numFmtId="0" fontId="0" fillId="0" borderId="0" xfId="0"/>
    <xf numFmtId="0" fontId="3" fillId="0" borderId="0" xfId="0" applyFont="1" applyAlignment="1">
      <alignment horizontal="left" vertical="top" wrapText="1"/>
    </xf>
    <xf numFmtId="0" fontId="3" fillId="0" borderId="0" xfId="0" applyFont="1" applyAlignment="1">
      <alignment horizontal="left"/>
    </xf>
    <xf numFmtId="0" fontId="1" fillId="0" borderId="0" xfId="0" applyFont="1" applyAlignment="1">
      <alignment horizontal="left"/>
    </xf>
    <xf numFmtId="0" fontId="9" fillId="3" borderId="12" xfId="0" applyFont="1" applyFill="1" applyBorder="1" applyAlignment="1">
      <alignment horizontal="center" wrapText="1"/>
    </xf>
    <xf numFmtId="0" fontId="9" fillId="3" borderId="12" xfId="0" applyFont="1" applyFill="1" applyBorder="1" applyAlignment="1">
      <alignment wrapText="1"/>
    </xf>
    <xf numFmtId="165" fontId="9" fillId="3" borderId="0" xfId="0" applyNumberFormat="1" applyFont="1" applyFill="1" applyAlignment="1">
      <alignment horizontal="center" wrapText="1"/>
    </xf>
    <xf numFmtId="0" fontId="9" fillId="3" borderId="0" xfId="0" applyFont="1" applyFill="1" applyAlignment="1">
      <alignment horizontal="center" wrapText="1"/>
    </xf>
    <xf numFmtId="0" fontId="0" fillId="2" borderId="0" xfId="0" applyFill="1" applyBorder="1" applyAlignment="1">
      <alignment horizontal="center" wrapText="1"/>
    </xf>
    <xf numFmtId="0" fontId="0" fillId="2" borderId="12" xfId="0" applyFill="1" applyBorder="1" applyAlignment="1">
      <alignment horizontal="center" wrapText="1"/>
    </xf>
    <xf numFmtId="0" fontId="0" fillId="0" borderId="12" xfId="0" applyBorder="1" applyAlignment="1">
      <alignment horizontal="center"/>
    </xf>
    <xf numFmtId="0" fontId="0" fillId="0" borderId="0" xfId="0" applyNumberFormat="1" applyAlignment="1">
      <alignment wrapText="1"/>
    </xf>
    <xf numFmtId="165" fontId="10" fillId="3" borderId="0" xfId="0" applyNumberFormat="1" applyFont="1" applyFill="1" applyAlignment="1">
      <alignment horizontal="center" wrapText="1"/>
    </xf>
    <xf numFmtId="0" fontId="0" fillId="0" borderId="0" xfId="0" applyAlignment="1">
      <alignment horizontal="center" wrapText="1"/>
    </xf>
    <xf numFmtId="165" fontId="0" fillId="0" borderId="19" xfId="0" applyNumberFormat="1" applyBorder="1" applyAlignment="1">
      <alignment horizontal="center"/>
    </xf>
    <xf numFmtId="165" fontId="0" fillId="0" borderId="20" xfId="0" applyNumberFormat="1" applyBorder="1" applyAlignment="1">
      <alignment horizont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761904761904774E-2"/>
          <c:y val="4.8611111111111112E-2"/>
          <c:w val="0.90952380952380962"/>
          <c:h val="0.79513888888888884"/>
        </c:manualLayout>
      </c:layout>
      <c:scatterChart>
        <c:scatterStyle val="lineMarker"/>
        <c:varyColors val="0"/>
        <c:ser>
          <c:idx val="0"/>
          <c:order val="0"/>
          <c:marker>
            <c:symbol val="none"/>
          </c:marker>
          <c:xVal>
            <c:numLit>
              <c:formatCode>General</c:formatCode>
              <c:ptCount val="319"/>
              <c:pt idx="0">
                <c:v>37990</c:v>
              </c:pt>
              <c:pt idx="1">
                <c:v>37997</c:v>
              </c:pt>
              <c:pt idx="2">
                <c:v>38004</c:v>
              </c:pt>
              <c:pt idx="3">
                <c:v>38011</c:v>
              </c:pt>
              <c:pt idx="4">
                <c:v>38018</c:v>
              </c:pt>
              <c:pt idx="5">
                <c:v>38025</c:v>
              </c:pt>
              <c:pt idx="6">
                <c:v>38032</c:v>
              </c:pt>
              <c:pt idx="7">
                <c:v>38039</c:v>
              </c:pt>
              <c:pt idx="8">
                <c:v>38046</c:v>
              </c:pt>
              <c:pt idx="9">
                <c:v>38053</c:v>
              </c:pt>
              <c:pt idx="10">
                <c:v>38060</c:v>
              </c:pt>
              <c:pt idx="11">
                <c:v>38067</c:v>
              </c:pt>
              <c:pt idx="12">
                <c:v>38074</c:v>
              </c:pt>
              <c:pt idx="13">
                <c:v>38081</c:v>
              </c:pt>
              <c:pt idx="14">
                <c:v>38088</c:v>
              </c:pt>
              <c:pt idx="15">
                <c:v>38095</c:v>
              </c:pt>
              <c:pt idx="16">
                <c:v>38102</c:v>
              </c:pt>
              <c:pt idx="17">
                <c:v>38109</c:v>
              </c:pt>
              <c:pt idx="18">
                <c:v>38116</c:v>
              </c:pt>
              <c:pt idx="19">
                <c:v>38123</c:v>
              </c:pt>
              <c:pt idx="20">
                <c:v>38130</c:v>
              </c:pt>
              <c:pt idx="21">
                <c:v>38137</c:v>
              </c:pt>
              <c:pt idx="22">
                <c:v>38144</c:v>
              </c:pt>
              <c:pt idx="23">
                <c:v>38151</c:v>
              </c:pt>
              <c:pt idx="24">
                <c:v>38158</c:v>
              </c:pt>
              <c:pt idx="25">
                <c:v>38165</c:v>
              </c:pt>
              <c:pt idx="26">
                <c:v>38172</c:v>
              </c:pt>
              <c:pt idx="27">
                <c:v>38179</c:v>
              </c:pt>
              <c:pt idx="28">
                <c:v>38186</c:v>
              </c:pt>
              <c:pt idx="29">
                <c:v>38193</c:v>
              </c:pt>
              <c:pt idx="30">
                <c:v>38200</c:v>
              </c:pt>
              <c:pt idx="31">
                <c:v>38207</c:v>
              </c:pt>
              <c:pt idx="32">
                <c:v>38214</c:v>
              </c:pt>
              <c:pt idx="33">
                <c:v>38221</c:v>
              </c:pt>
              <c:pt idx="34">
                <c:v>38228</c:v>
              </c:pt>
              <c:pt idx="35">
                <c:v>38235</c:v>
              </c:pt>
              <c:pt idx="36">
                <c:v>38242</c:v>
              </c:pt>
              <c:pt idx="37">
                <c:v>38249</c:v>
              </c:pt>
              <c:pt idx="38">
                <c:v>38256</c:v>
              </c:pt>
              <c:pt idx="39">
                <c:v>38263</c:v>
              </c:pt>
              <c:pt idx="40">
                <c:v>38270</c:v>
              </c:pt>
              <c:pt idx="41">
                <c:v>38277</c:v>
              </c:pt>
              <c:pt idx="42">
                <c:v>38284</c:v>
              </c:pt>
              <c:pt idx="43">
                <c:v>38291</c:v>
              </c:pt>
              <c:pt idx="44">
                <c:v>38298</c:v>
              </c:pt>
              <c:pt idx="45">
                <c:v>38305</c:v>
              </c:pt>
              <c:pt idx="46">
                <c:v>38312</c:v>
              </c:pt>
              <c:pt idx="47">
                <c:v>38319</c:v>
              </c:pt>
              <c:pt idx="48">
                <c:v>38326</c:v>
              </c:pt>
              <c:pt idx="49">
                <c:v>38333</c:v>
              </c:pt>
              <c:pt idx="50">
                <c:v>38340</c:v>
              </c:pt>
              <c:pt idx="51">
                <c:v>38347</c:v>
              </c:pt>
              <c:pt idx="52">
                <c:v>38354</c:v>
              </c:pt>
              <c:pt idx="53">
                <c:v>38361</c:v>
              </c:pt>
              <c:pt idx="54">
                <c:v>38368</c:v>
              </c:pt>
              <c:pt idx="55">
                <c:v>38375</c:v>
              </c:pt>
              <c:pt idx="56">
                <c:v>38382</c:v>
              </c:pt>
              <c:pt idx="57">
                <c:v>38389</c:v>
              </c:pt>
              <c:pt idx="58">
                <c:v>38396</c:v>
              </c:pt>
              <c:pt idx="59">
                <c:v>38403</c:v>
              </c:pt>
              <c:pt idx="60">
                <c:v>38410</c:v>
              </c:pt>
              <c:pt idx="61">
                <c:v>38417</c:v>
              </c:pt>
              <c:pt idx="62">
                <c:v>38424</c:v>
              </c:pt>
              <c:pt idx="63">
                <c:v>38431</c:v>
              </c:pt>
              <c:pt idx="64">
                <c:v>38438</c:v>
              </c:pt>
              <c:pt idx="65">
                <c:v>38445</c:v>
              </c:pt>
              <c:pt idx="66">
                <c:v>38452</c:v>
              </c:pt>
              <c:pt idx="67">
                <c:v>38459</c:v>
              </c:pt>
              <c:pt idx="68">
                <c:v>38466</c:v>
              </c:pt>
              <c:pt idx="69">
                <c:v>38473</c:v>
              </c:pt>
              <c:pt idx="70">
                <c:v>38480</c:v>
              </c:pt>
              <c:pt idx="71">
                <c:v>38487</c:v>
              </c:pt>
              <c:pt idx="72">
                <c:v>38494</c:v>
              </c:pt>
              <c:pt idx="73">
                <c:v>38501</c:v>
              </c:pt>
              <c:pt idx="74">
                <c:v>38508</c:v>
              </c:pt>
              <c:pt idx="75">
                <c:v>38515</c:v>
              </c:pt>
              <c:pt idx="76">
                <c:v>38522</c:v>
              </c:pt>
              <c:pt idx="77">
                <c:v>38529</c:v>
              </c:pt>
              <c:pt idx="78">
                <c:v>38536</c:v>
              </c:pt>
              <c:pt idx="79">
                <c:v>38543</c:v>
              </c:pt>
              <c:pt idx="80">
                <c:v>38550</c:v>
              </c:pt>
              <c:pt idx="81">
                <c:v>38557</c:v>
              </c:pt>
              <c:pt idx="82">
                <c:v>38564</c:v>
              </c:pt>
              <c:pt idx="83">
                <c:v>38571</c:v>
              </c:pt>
              <c:pt idx="84">
                <c:v>38578</c:v>
              </c:pt>
              <c:pt idx="85">
                <c:v>38585</c:v>
              </c:pt>
              <c:pt idx="86">
                <c:v>38592</c:v>
              </c:pt>
              <c:pt idx="87">
                <c:v>38599</c:v>
              </c:pt>
              <c:pt idx="88">
                <c:v>38606</c:v>
              </c:pt>
              <c:pt idx="89">
                <c:v>38613</c:v>
              </c:pt>
              <c:pt idx="90">
                <c:v>38620</c:v>
              </c:pt>
              <c:pt idx="91">
                <c:v>38627</c:v>
              </c:pt>
              <c:pt idx="92">
                <c:v>38634</c:v>
              </c:pt>
              <c:pt idx="93">
                <c:v>38641</c:v>
              </c:pt>
              <c:pt idx="94">
                <c:v>38648</c:v>
              </c:pt>
              <c:pt idx="95">
                <c:v>38655</c:v>
              </c:pt>
              <c:pt idx="96">
                <c:v>38662</c:v>
              </c:pt>
              <c:pt idx="97">
                <c:v>38669</c:v>
              </c:pt>
              <c:pt idx="98">
                <c:v>38676</c:v>
              </c:pt>
              <c:pt idx="99">
                <c:v>38683</c:v>
              </c:pt>
              <c:pt idx="100">
                <c:v>38690</c:v>
              </c:pt>
              <c:pt idx="101">
                <c:v>38697</c:v>
              </c:pt>
              <c:pt idx="102">
                <c:v>38704</c:v>
              </c:pt>
              <c:pt idx="103">
                <c:v>38711</c:v>
              </c:pt>
              <c:pt idx="104">
                <c:v>38718</c:v>
              </c:pt>
              <c:pt idx="105">
                <c:v>38725</c:v>
              </c:pt>
              <c:pt idx="106">
                <c:v>38732</c:v>
              </c:pt>
              <c:pt idx="107">
                <c:v>38739</c:v>
              </c:pt>
              <c:pt idx="108">
                <c:v>38746</c:v>
              </c:pt>
              <c:pt idx="109">
                <c:v>38753</c:v>
              </c:pt>
              <c:pt idx="110">
                <c:v>38760</c:v>
              </c:pt>
              <c:pt idx="111">
                <c:v>38767</c:v>
              </c:pt>
              <c:pt idx="112">
                <c:v>38774</c:v>
              </c:pt>
              <c:pt idx="113">
                <c:v>38781</c:v>
              </c:pt>
              <c:pt idx="114">
                <c:v>38788</c:v>
              </c:pt>
              <c:pt idx="115">
                <c:v>38795</c:v>
              </c:pt>
              <c:pt idx="116">
                <c:v>38802</c:v>
              </c:pt>
              <c:pt idx="117">
                <c:v>38809</c:v>
              </c:pt>
              <c:pt idx="118">
                <c:v>38816</c:v>
              </c:pt>
              <c:pt idx="119">
                <c:v>38823</c:v>
              </c:pt>
              <c:pt idx="120">
                <c:v>38830</c:v>
              </c:pt>
              <c:pt idx="121">
                <c:v>38837</c:v>
              </c:pt>
              <c:pt idx="122">
                <c:v>38844</c:v>
              </c:pt>
              <c:pt idx="123">
                <c:v>38851</c:v>
              </c:pt>
              <c:pt idx="124">
                <c:v>38858</c:v>
              </c:pt>
              <c:pt idx="125">
                <c:v>38865</c:v>
              </c:pt>
              <c:pt idx="126">
                <c:v>38872</c:v>
              </c:pt>
              <c:pt idx="127">
                <c:v>38879</c:v>
              </c:pt>
              <c:pt idx="128">
                <c:v>38886</c:v>
              </c:pt>
              <c:pt idx="129">
                <c:v>38893</c:v>
              </c:pt>
              <c:pt idx="130">
                <c:v>38900</c:v>
              </c:pt>
              <c:pt idx="131">
                <c:v>38907</c:v>
              </c:pt>
              <c:pt idx="132">
                <c:v>38914</c:v>
              </c:pt>
              <c:pt idx="133">
                <c:v>38921</c:v>
              </c:pt>
              <c:pt idx="134">
                <c:v>38928</c:v>
              </c:pt>
              <c:pt idx="135">
                <c:v>38935</c:v>
              </c:pt>
              <c:pt idx="136">
                <c:v>38942</c:v>
              </c:pt>
              <c:pt idx="137">
                <c:v>38949</c:v>
              </c:pt>
              <c:pt idx="138">
                <c:v>38956</c:v>
              </c:pt>
              <c:pt idx="139">
                <c:v>38963</c:v>
              </c:pt>
              <c:pt idx="140">
                <c:v>38970</c:v>
              </c:pt>
              <c:pt idx="141">
                <c:v>38977</c:v>
              </c:pt>
              <c:pt idx="142">
                <c:v>38984</c:v>
              </c:pt>
              <c:pt idx="143">
                <c:v>38991</c:v>
              </c:pt>
              <c:pt idx="144">
                <c:v>38998</c:v>
              </c:pt>
              <c:pt idx="145">
                <c:v>39005</c:v>
              </c:pt>
              <c:pt idx="146">
                <c:v>39012</c:v>
              </c:pt>
              <c:pt idx="147">
                <c:v>39019</c:v>
              </c:pt>
              <c:pt idx="148">
                <c:v>39026</c:v>
              </c:pt>
              <c:pt idx="149">
                <c:v>39033</c:v>
              </c:pt>
              <c:pt idx="150">
                <c:v>39040</c:v>
              </c:pt>
              <c:pt idx="151">
                <c:v>39047</c:v>
              </c:pt>
              <c:pt idx="152">
                <c:v>39054</c:v>
              </c:pt>
              <c:pt idx="153">
                <c:v>39061</c:v>
              </c:pt>
              <c:pt idx="154">
                <c:v>39068</c:v>
              </c:pt>
              <c:pt idx="155">
                <c:v>39075</c:v>
              </c:pt>
              <c:pt idx="156">
                <c:v>39082</c:v>
              </c:pt>
              <c:pt idx="157">
                <c:v>39089</c:v>
              </c:pt>
              <c:pt idx="158">
                <c:v>39096</c:v>
              </c:pt>
              <c:pt idx="159">
                <c:v>39103</c:v>
              </c:pt>
              <c:pt idx="160">
                <c:v>39110</c:v>
              </c:pt>
              <c:pt idx="161">
                <c:v>39117</c:v>
              </c:pt>
              <c:pt idx="162">
                <c:v>39124</c:v>
              </c:pt>
              <c:pt idx="163">
                <c:v>39131</c:v>
              </c:pt>
              <c:pt idx="164">
                <c:v>39138</c:v>
              </c:pt>
              <c:pt idx="165">
                <c:v>39145</c:v>
              </c:pt>
              <c:pt idx="166">
                <c:v>39152</c:v>
              </c:pt>
              <c:pt idx="167">
                <c:v>39159</c:v>
              </c:pt>
              <c:pt idx="168">
                <c:v>39166</c:v>
              </c:pt>
              <c:pt idx="169">
                <c:v>39173</c:v>
              </c:pt>
              <c:pt idx="170">
                <c:v>39180</c:v>
              </c:pt>
              <c:pt idx="171">
                <c:v>39187</c:v>
              </c:pt>
              <c:pt idx="172">
                <c:v>39194</c:v>
              </c:pt>
              <c:pt idx="173">
                <c:v>39201</c:v>
              </c:pt>
              <c:pt idx="174">
                <c:v>39208</c:v>
              </c:pt>
              <c:pt idx="175">
                <c:v>39215</c:v>
              </c:pt>
              <c:pt idx="176">
                <c:v>39222</c:v>
              </c:pt>
              <c:pt idx="177">
                <c:v>39229</c:v>
              </c:pt>
              <c:pt idx="178">
                <c:v>39236</c:v>
              </c:pt>
              <c:pt idx="179">
                <c:v>39243</c:v>
              </c:pt>
              <c:pt idx="180">
                <c:v>39250</c:v>
              </c:pt>
              <c:pt idx="181">
                <c:v>39257</c:v>
              </c:pt>
              <c:pt idx="182">
                <c:v>39264</c:v>
              </c:pt>
              <c:pt idx="183">
                <c:v>39271</c:v>
              </c:pt>
              <c:pt idx="184">
                <c:v>39278</c:v>
              </c:pt>
              <c:pt idx="185">
                <c:v>39285</c:v>
              </c:pt>
              <c:pt idx="186">
                <c:v>39292</c:v>
              </c:pt>
              <c:pt idx="187">
                <c:v>39299</c:v>
              </c:pt>
              <c:pt idx="188">
                <c:v>39306</c:v>
              </c:pt>
              <c:pt idx="189">
                <c:v>39313</c:v>
              </c:pt>
              <c:pt idx="190">
                <c:v>39320</c:v>
              </c:pt>
              <c:pt idx="191">
                <c:v>39327</c:v>
              </c:pt>
              <c:pt idx="192">
                <c:v>39334</c:v>
              </c:pt>
              <c:pt idx="193">
                <c:v>39341</c:v>
              </c:pt>
              <c:pt idx="194">
                <c:v>39348</c:v>
              </c:pt>
              <c:pt idx="195">
                <c:v>39355</c:v>
              </c:pt>
              <c:pt idx="196">
                <c:v>39362</c:v>
              </c:pt>
              <c:pt idx="197">
                <c:v>39369</c:v>
              </c:pt>
              <c:pt idx="198">
                <c:v>39376</c:v>
              </c:pt>
              <c:pt idx="199">
                <c:v>39383</c:v>
              </c:pt>
              <c:pt idx="200">
                <c:v>39390</c:v>
              </c:pt>
              <c:pt idx="201">
                <c:v>39397</c:v>
              </c:pt>
              <c:pt idx="202">
                <c:v>39404</c:v>
              </c:pt>
              <c:pt idx="203">
                <c:v>39411</c:v>
              </c:pt>
              <c:pt idx="204">
                <c:v>39418</c:v>
              </c:pt>
              <c:pt idx="205">
                <c:v>39425</c:v>
              </c:pt>
              <c:pt idx="206">
                <c:v>39432</c:v>
              </c:pt>
              <c:pt idx="207">
                <c:v>39439</c:v>
              </c:pt>
              <c:pt idx="208">
                <c:v>39446</c:v>
              </c:pt>
              <c:pt idx="209">
                <c:v>39453</c:v>
              </c:pt>
              <c:pt idx="210">
                <c:v>39460</c:v>
              </c:pt>
              <c:pt idx="211">
                <c:v>39467</c:v>
              </c:pt>
              <c:pt idx="212">
                <c:v>39474</c:v>
              </c:pt>
              <c:pt idx="213">
                <c:v>39481</c:v>
              </c:pt>
              <c:pt idx="214">
                <c:v>39488</c:v>
              </c:pt>
              <c:pt idx="215">
                <c:v>39495</c:v>
              </c:pt>
              <c:pt idx="216">
                <c:v>39502</c:v>
              </c:pt>
              <c:pt idx="217">
                <c:v>39509</c:v>
              </c:pt>
              <c:pt idx="218">
                <c:v>39516</c:v>
              </c:pt>
              <c:pt idx="219">
                <c:v>39523</c:v>
              </c:pt>
              <c:pt idx="220">
                <c:v>39530</c:v>
              </c:pt>
              <c:pt idx="221">
                <c:v>39537</c:v>
              </c:pt>
              <c:pt idx="222">
                <c:v>39544</c:v>
              </c:pt>
              <c:pt idx="223">
                <c:v>39551</c:v>
              </c:pt>
              <c:pt idx="224">
                <c:v>39558</c:v>
              </c:pt>
              <c:pt idx="225">
                <c:v>39565</c:v>
              </c:pt>
              <c:pt idx="226">
                <c:v>39572</c:v>
              </c:pt>
              <c:pt idx="227">
                <c:v>39579</c:v>
              </c:pt>
              <c:pt idx="228">
                <c:v>39586</c:v>
              </c:pt>
              <c:pt idx="229">
                <c:v>39593</c:v>
              </c:pt>
              <c:pt idx="230">
                <c:v>39600</c:v>
              </c:pt>
              <c:pt idx="231">
                <c:v>39607</c:v>
              </c:pt>
              <c:pt idx="232">
                <c:v>39614</c:v>
              </c:pt>
              <c:pt idx="233">
                <c:v>39621</c:v>
              </c:pt>
              <c:pt idx="234">
                <c:v>39628</c:v>
              </c:pt>
              <c:pt idx="235">
                <c:v>39635</c:v>
              </c:pt>
              <c:pt idx="236">
                <c:v>39642</c:v>
              </c:pt>
              <c:pt idx="237">
                <c:v>39649</c:v>
              </c:pt>
              <c:pt idx="238">
                <c:v>39656</c:v>
              </c:pt>
              <c:pt idx="239">
                <c:v>39663</c:v>
              </c:pt>
              <c:pt idx="240">
                <c:v>39670</c:v>
              </c:pt>
              <c:pt idx="241">
                <c:v>39677</c:v>
              </c:pt>
              <c:pt idx="242">
                <c:v>39684</c:v>
              </c:pt>
              <c:pt idx="243">
                <c:v>39691</c:v>
              </c:pt>
              <c:pt idx="244">
                <c:v>39698</c:v>
              </c:pt>
              <c:pt idx="245">
                <c:v>39705</c:v>
              </c:pt>
              <c:pt idx="246">
                <c:v>39712</c:v>
              </c:pt>
              <c:pt idx="247">
                <c:v>39719</c:v>
              </c:pt>
              <c:pt idx="248">
                <c:v>39726</c:v>
              </c:pt>
              <c:pt idx="249">
                <c:v>39733</c:v>
              </c:pt>
              <c:pt idx="250">
                <c:v>39740</c:v>
              </c:pt>
              <c:pt idx="251">
                <c:v>39747</c:v>
              </c:pt>
              <c:pt idx="252">
                <c:v>39754</c:v>
              </c:pt>
              <c:pt idx="253">
                <c:v>39761</c:v>
              </c:pt>
              <c:pt idx="254">
                <c:v>39768</c:v>
              </c:pt>
              <c:pt idx="255">
                <c:v>39775</c:v>
              </c:pt>
              <c:pt idx="256">
                <c:v>39782</c:v>
              </c:pt>
              <c:pt idx="257">
                <c:v>39789</c:v>
              </c:pt>
              <c:pt idx="258">
                <c:v>39796</c:v>
              </c:pt>
              <c:pt idx="259">
                <c:v>39803</c:v>
              </c:pt>
              <c:pt idx="260">
                <c:v>39810</c:v>
              </c:pt>
              <c:pt idx="261">
                <c:v>39817</c:v>
              </c:pt>
              <c:pt idx="262">
                <c:v>39824</c:v>
              </c:pt>
              <c:pt idx="263">
                <c:v>39831</c:v>
              </c:pt>
              <c:pt idx="264">
                <c:v>39838</c:v>
              </c:pt>
              <c:pt idx="265">
                <c:v>39845</c:v>
              </c:pt>
              <c:pt idx="266">
                <c:v>39852</c:v>
              </c:pt>
              <c:pt idx="267">
                <c:v>39859</c:v>
              </c:pt>
              <c:pt idx="268">
                <c:v>39866</c:v>
              </c:pt>
              <c:pt idx="269">
                <c:v>39873</c:v>
              </c:pt>
              <c:pt idx="270">
                <c:v>39880</c:v>
              </c:pt>
              <c:pt idx="271">
                <c:v>39887</c:v>
              </c:pt>
              <c:pt idx="272">
                <c:v>39894</c:v>
              </c:pt>
              <c:pt idx="273">
                <c:v>39901</c:v>
              </c:pt>
              <c:pt idx="274">
                <c:v>39908</c:v>
              </c:pt>
              <c:pt idx="275">
                <c:v>39915</c:v>
              </c:pt>
              <c:pt idx="276">
                <c:v>39922</c:v>
              </c:pt>
              <c:pt idx="277">
                <c:v>39929</c:v>
              </c:pt>
              <c:pt idx="278">
                <c:v>39936</c:v>
              </c:pt>
              <c:pt idx="279">
                <c:v>39943</c:v>
              </c:pt>
              <c:pt idx="280">
                <c:v>39950</c:v>
              </c:pt>
              <c:pt idx="281">
                <c:v>39957</c:v>
              </c:pt>
              <c:pt idx="282">
                <c:v>39964</c:v>
              </c:pt>
              <c:pt idx="283">
                <c:v>39971</c:v>
              </c:pt>
              <c:pt idx="284">
                <c:v>39978</c:v>
              </c:pt>
              <c:pt idx="285">
                <c:v>39985</c:v>
              </c:pt>
              <c:pt idx="286">
                <c:v>39992</c:v>
              </c:pt>
              <c:pt idx="287">
                <c:v>39999</c:v>
              </c:pt>
              <c:pt idx="288">
                <c:v>40006</c:v>
              </c:pt>
              <c:pt idx="289">
                <c:v>40013</c:v>
              </c:pt>
              <c:pt idx="290">
                <c:v>40020</c:v>
              </c:pt>
              <c:pt idx="291">
                <c:v>40027</c:v>
              </c:pt>
              <c:pt idx="292">
                <c:v>40034</c:v>
              </c:pt>
              <c:pt idx="293">
                <c:v>40041</c:v>
              </c:pt>
              <c:pt idx="294">
                <c:v>40048</c:v>
              </c:pt>
              <c:pt idx="295">
                <c:v>40055</c:v>
              </c:pt>
              <c:pt idx="296">
                <c:v>40062</c:v>
              </c:pt>
              <c:pt idx="297">
                <c:v>40069</c:v>
              </c:pt>
              <c:pt idx="298">
                <c:v>40076</c:v>
              </c:pt>
              <c:pt idx="299">
                <c:v>40083</c:v>
              </c:pt>
              <c:pt idx="300">
                <c:v>40090</c:v>
              </c:pt>
              <c:pt idx="301">
                <c:v>40097</c:v>
              </c:pt>
              <c:pt idx="302">
                <c:v>40104</c:v>
              </c:pt>
              <c:pt idx="303">
                <c:v>40111</c:v>
              </c:pt>
              <c:pt idx="304">
                <c:v>40118</c:v>
              </c:pt>
              <c:pt idx="305">
                <c:v>40125</c:v>
              </c:pt>
              <c:pt idx="306">
                <c:v>40132</c:v>
              </c:pt>
              <c:pt idx="307">
                <c:v>40139</c:v>
              </c:pt>
              <c:pt idx="308">
                <c:v>40146</c:v>
              </c:pt>
              <c:pt idx="309">
                <c:v>40153</c:v>
              </c:pt>
              <c:pt idx="310">
                <c:v>40160</c:v>
              </c:pt>
              <c:pt idx="311">
                <c:v>40167</c:v>
              </c:pt>
              <c:pt idx="312">
                <c:v>40174</c:v>
              </c:pt>
              <c:pt idx="313">
                <c:v>40181</c:v>
              </c:pt>
              <c:pt idx="314">
                <c:v>40188</c:v>
              </c:pt>
              <c:pt idx="315">
                <c:v>40195</c:v>
              </c:pt>
              <c:pt idx="316">
                <c:v>40202</c:v>
              </c:pt>
              <c:pt idx="317">
                <c:v>40209</c:v>
              </c:pt>
              <c:pt idx="318">
                <c:v>40216</c:v>
              </c:pt>
            </c:numLit>
          </c:xVal>
          <c:yVal>
            <c:numLit>
              <c:formatCode>General</c:formatCode>
              <c:ptCount val="1"/>
              <c:pt idx="0">
                <c:v>0</c:v>
              </c:pt>
            </c:numLit>
          </c:yVal>
          <c:smooth val="0"/>
          <c:extLst>
            <c:ext xmlns:c16="http://schemas.microsoft.com/office/drawing/2014/chart" uri="{C3380CC4-5D6E-409C-BE32-E72D297353CC}">
              <c16:uniqueId val="{00000000-D49D-492F-B861-F44F7D39FC5A}"/>
            </c:ext>
          </c:extLst>
        </c:ser>
        <c:ser>
          <c:idx val="1"/>
          <c:order val="1"/>
          <c:marker>
            <c:symbol val="none"/>
          </c:marker>
          <c:xVal>
            <c:numRef>
              <c:f>'Steps 1 and 2'!$E$10:$E$328</c:f>
              <c:numCache>
                <c:formatCode>m/d/yyyy</c:formatCode>
                <c:ptCount val="319"/>
                <c:pt idx="0">
                  <c:v>37990</c:v>
                </c:pt>
                <c:pt idx="1">
                  <c:v>37997</c:v>
                </c:pt>
                <c:pt idx="2">
                  <c:v>38004</c:v>
                </c:pt>
                <c:pt idx="3">
                  <c:v>38011</c:v>
                </c:pt>
                <c:pt idx="4">
                  <c:v>38018</c:v>
                </c:pt>
                <c:pt idx="5">
                  <c:v>38025</c:v>
                </c:pt>
                <c:pt idx="6">
                  <c:v>38032</c:v>
                </c:pt>
                <c:pt idx="7">
                  <c:v>38039</c:v>
                </c:pt>
                <c:pt idx="8">
                  <c:v>38046</c:v>
                </c:pt>
                <c:pt idx="9">
                  <c:v>38053</c:v>
                </c:pt>
                <c:pt idx="10">
                  <c:v>38060</c:v>
                </c:pt>
                <c:pt idx="11">
                  <c:v>38067</c:v>
                </c:pt>
                <c:pt idx="12">
                  <c:v>38074</c:v>
                </c:pt>
                <c:pt idx="13">
                  <c:v>38081</c:v>
                </c:pt>
                <c:pt idx="14">
                  <c:v>38088</c:v>
                </c:pt>
                <c:pt idx="15">
                  <c:v>38095</c:v>
                </c:pt>
                <c:pt idx="16">
                  <c:v>38102</c:v>
                </c:pt>
                <c:pt idx="17">
                  <c:v>38109</c:v>
                </c:pt>
                <c:pt idx="18">
                  <c:v>38116</c:v>
                </c:pt>
                <c:pt idx="19">
                  <c:v>38123</c:v>
                </c:pt>
                <c:pt idx="20">
                  <c:v>38130</c:v>
                </c:pt>
                <c:pt idx="21">
                  <c:v>38137</c:v>
                </c:pt>
                <c:pt idx="22">
                  <c:v>38144</c:v>
                </c:pt>
                <c:pt idx="23">
                  <c:v>38151</c:v>
                </c:pt>
                <c:pt idx="24">
                  <c:v>38158</c:v>
                </c:pt>
                <c:pt idx="25">
                  <c:v>38165</c:v>
                </c:pt>
                <c:pt idx="26">
                  <c:v>38172</c:v>
                </c:pt>
                <c:pt idx="27">
                  <c:v>38179</c:v>
                </c:pt>
                <c:pt idx="28">
                  <c:v>38186</c:v>
                </c:pt>
                <c:pt idx="29">
                  <c:v>38193</c:v>
                </c:pt>
                <c:pt idx="30">
                  <c:v>38200</c:v>
                </c:pt>
                <c:pt idx="31">
                  <c:v>38207</c:v>
                </c:pt>
                <c:pt idx="32">
                  <c:v>38214</c:v>
                </c:pt>
                <c:pt idx="33">
                  <c:v>38221</c:v>
                </c:pt>
                <c:pt idx="34">
                  <c:v>38228</c:v>
                </c:pt>
                <c:pt idx="35">
                  <c:v>38235</c:v>
                </c:pt>
                <c:pt idx="36">
                  <c:v>38242</c:v>
                </c:pt>
                <c:pt idx="37">
                  <c:v>38249</c:v>
                </c:pt>
                <c:pt idx="38">
                  <c:v>38256</c:v>
                </c:pt>
                <c:pt idx="39">
                  <c:v>38263</c:v>
                </c:pt>
                <c:pt idx="40">
                  <c:v>38270</c:v>
                </c:pt>
                <c:pt idx="41">
                  <c:v>38277</c:v>
                </c:pt>
                <c:pt idx="42">
                  <c:v>38284</c:v>
                </c:pt>
                <c:pt idx="43">
                  <c:v>38291</c:v>
                </c:pt>
                <c:pt idx="44">
                  <c:v>38298</c:v>
                </c:pt>
                <c:pt idx="45">
                  <c:v>38305</c:v>
                </c:pt>
                <c:pt idx="46">
                  <c:v>38312</c:v>
                </c:pt>
                <c:pt idx="47">
                  <c:v>38319</c:v>
                </c:pt>
                <c:pt idx="48">
                  <c:v>38326</c:v>
                </c:pt>
                <c:pt idx="49">
                  <c:v>38333</c:v>
                </c:pt>
                <c:pt idx="50">
                  <c:v>38340</c:v>
                </c:pt>
                <c:pt idx="51">
                  <c:v>38347</c:v>
                </c:pt>
                <c:pt idx="52">
                  <c:v>38354</c:v>
                </c:pt>
                <c:pt idx="53">
                  <c:v>38361</c:v>
                </c:pt>
                <c:pt idx="54">
                  <c:v>38368</c:v>
                </c:pt>
                <c:pt idx="55">
                  <c:v>38375</c:v>
                </c:pt>
                <c:pt idx="56">
                  <c:v>38382</c:v>
                </c:pt>
                <c:pt idx="57">
                  <c:v>38389</c:v>
                </c:pt>
                <c:pt idx="58">
                  <c:v>38396</c:v>
                </c:pt>
                <c:pt idx="59">
                  <c:v>38403</c:v>
                </c:pt>
                <c:pt idx="60">
                  <c:v>38410</c:v>
                </c:pt>
                <c:pt idx="61">
                  <c:v>38417</c:v>
                </c:pt>
                <c:pt idx="62">
                  <c:v>38424</c:v>
                </c:pt>
                <c:pt idx="63">
                  <c:v>38431</c:v>
                </c:pt>
                <c:pt idx="64">
                  <c:v>38438</c:v>
                </c:pt>
                <c:pt idx="65">
                  <c:v>38445</c:v>
                </c:pt>
                <c:pt idx="66">
                  <c:v>38452</c:v>
                </c:pt>
                <c:pt idx="67">
                  <c:v>38459</c:v>
                </c:pt>
                <c:pt idx="68">
                  <c:v>38466</c:v>
                </c:pt>
                <c:pt idx="69">
                  <c:v>38473</c:v>
                </c:pt>
                <c:pt idx="70">
                  <c:v>38480</c:v>
                </c:pt>
                <c:pt idx="71">
                  <c:v>38487</c:v>
                </c:pt>
                <c:pt idx="72">
                  <c:v>38494</c:v>
                </c:pt>
                <c:pt idx="73">
                  <c:v>38501</c:v>
                </c:pt>
                <c:pt idx="74">
                  <c:v>38508</c:v>
                </c:pt>
                <c:pt idx="75">
                  <c:v>38515</c:v>
                </c:pt>
                <c:pt idx="76">
                  <c:v>38522</c:v>
                </c:pt>
                <c:pt idx="77">
                  <c:v>38529</c:v>
                </c:pt>
                <c:pt idx="78">
                  <c:v>38536</c:v>
                </c:pt>
                <c:pt idx="79">
                  <c:v>38543</c:v>
                </c:pt>
                <c:pt idx="80">
                  <c:v>38550</c:v>
                </c:pt>
                <c:pt idx="81">
                  <c:v>38557</c:v>
                </c:pt>
                <c:pt idx="82">
                  <c:v>38564</c:v>
                </c:pt>
                <c:pt idx="83">
                  <c:v>38571</c:v>
                </c:pt>
                <c:pt idx="84">
                  <c:v>38578</c:v>
                </c:pt>
                <c:pt idx="85">
                  <c:v>38585</c:v>
                </c:pt>
                <c:pt idx="86">
                  <c:v>38592</c:v>
                </c:pt>
                <c:pt idx="87">
                  <c:v>38599</c:v>
                </c:pt>
                <c:pt idx="88">
                  <c:v>38606</c:v>
                </c:pt>
                <c:pt idx="89">
                  <c:v>38613</c:v>
                </c:pt>
                <c:pt idx="90">
                  <c:v>38620</c:v>
                </c:pt>
                <c:pt idx="91">
                  <c:v>38627</c:v>
                </c:pt>
                <c:pt idx="92">
                  <c:v>38634</c:v>
                </c:pt>
                <c:pt idx="93">
                  <c:v>38641</c:v>
                </c:pt>
                <c:pt idx="94">
                  <c:v>38648</c:v>
                </c:pt>
                <c:pt idx="95">
                  <c:v>38655</c:v>
                </c:pt>
                <c:pt idx="96">
                  <c:v>38662</c:v>
                </c:pt>
                <c:pt idx="97">
                  <c:v>38669</c:v>
                </c:pt>
                <c:pt idx="98">
                  <c:v>38676</c:v>
                </c:pt>
                <c:pt idx="99">
                  <c:v>38683</c:v>
                </c:pt>
                <c:pt idx="100">
                  <c:v>38690</c:v>
                </c:pt>
                <c:pt idx="101">
                  <c:v>38697</c:v>
                </c:pt>
                <c:pt idx="102">
                  <c:v>38704</c:v>
                </c:pt>
                <c:pt idx="103">
                  <c:v>38711</c:v>
                </c:pt>
                <c:pt idx="104">
                  <c:v>38718</c:v>
                </c:pt>
                <c:pt idx="105">
                  <c:v>38725</c:v>
                </c:pt>
                <c:pt idx="106">
                  <c:v>38732</c:v>
                </c:pt>
                <c:pt idx="107">
                  <c:v>38739</c:v>
                </c:pt>
                <c:pt idx="108">
                  <c:v>38746</c:v>
                </c:pt>
                <c:pt idx="109">
                  <c:v>38753</c:v>
                </c:pt>
                <c:pt idx="110">
                  <c:v>38760</c:v>
                </c:pt>
                <c:pt idx="111">
                  <c:v>38767</c:v>
                </c:pt>
                <c:pt idx="112">
                  <c:v>38774</c:v>
                </c:pt>
                <c:pt idx="113">
                  <c:v>38781</c:v>
                </c:pt>
                <c:pt idx="114">
                  <c:v>38788</c:v>
                </c:pt>
                <c:pt idx="115">
                  <c:v>38795</c:v>
                </c:pt>
                <c:pt idx="116">
                  <c:v>38802</c:v>
                </c:pt>
                <c:pt idx="117">
                  <c:v>38809</c:v>
                </c:pt>
                <c:pt idx="118">
                  <c:v>38816</c:v>
                </c:pt>
                <c:pt idx="119">
                  <c:v>38823</c:v>
                </c:pt>
                <c:pt idx="120">
                  <c:v>38830</c:v>
                </c:pt>
                <c:pt idx="121">
                  <c:v>38837</c:v>
                </c:pt>
                <c:pt idx="122">
                  <c:v>38844</c:v>
                </c:pt>
                <c:pt idx="123">
                  <c:v>38851</c:v>
                </c:pt>
                <c:pt idx="124">
                  <c:v>38858</c:v>
                </c:pt>
                <c:pt idx="125">
                  <c:v>38865</c:v>
                </c:pt>
                <c:pt idx="126">
                  <c:v>38872</c:v>
                </c:pt>
                <c:pt idx="127">
                  <c:v>38879</c:v>
                </c:pt>
                <c:pt idx="128">
                  <c:v>38886</c:v>
                </c:pt>
                <c:pt idx="129">
                  <c:v>38893</c:v>
                </c:pt>
                <c:pt idx="130">
                  <c:v>38900</c:v>
                </c:pt>
                <c:pt idx="131">
                  <c:v>38907</c:v>
                </c:pt>
                <c:pt idx="132">
                  <c:v>38914</c:v>
                </c:pt>
                <c:pt idx="133">
                  <c:v>38921</c:v>
                </c:pt>
                <c:pt idx="134">
                  <c:v>38928</c:v>
                </c:pt>
                <c:pt idx="135">
                  <c:v>38935</c:v>
                </c:pt>
                <c:pt idx="136">
                  <c:v>38942</c:v>
                </c:pt>
                <c:pt idx="137">
                  <c:v>38949</c:v>
                </c:pt>
                <c:pt idx="138">
                  <c:v>38956</c:v>
                </c:pt>
                <c:pt idx="139">
                  <c:v>38963</c:v>
                </c:pt>
                <c:pt idx="140">
                  <c:v>38970</c:v>
                </c:pt>
                <c:pt idx="141">
                  <c:v>38977</c:v>
                </c:pt>
                <c:pt idx="142">
                  <c:v>38984</c:v>
                </c:pt>
                <c:pt idx="143">
                  <c:v>38991</c:v>
                </c:pt>
                <c:pt idx="144">
                  <c:v>38998</c:v>
                </c:pt>
                <c:pt idx="145">
                  <c:v>39005</c:v>
                </c:pt>
                <c:pt idx="146">
                  <c:v>39012</c:v>
                </c:pt>
                <c:pt idx="147">
                  <c:v>39019</c:v>
                </c:pt>
                <c:pt idx="148">
                  <c:v>39026</c:v>
                </c:pt>
                <c:pt idx="149">
                  <c:v>39033</c:v>
                </c:pt>
                <c:pt idx="150">
                  <c:v>39040</c:v>
                </c:pt>
                <c:pt idx="151">
                  <c:v>39047</c:v>
                </c:pt>
                <c:pt idx="152">
                  <c:v>39054</c:v>
                </c:pt>
                <c:pt idx="153">
                  <c:v>39061</c:v>
                </c:pt>
                <c:pt idx="154">
                  <c:v>39068</c:v>
                </c:pt>
                <c:pt idx="155">
                  <c:v>39075</c:v>
                </c:pt>
                <c:pt idx="156">
                  <c:v>39082</c:v>
                </c:pt>
                <c:pt idx="157">
                  <c:v>39089</c:v>
                </c:pt>
                <c:pt idx="158">
                  <c:v>39096</c:v>
                </c:pt>
                <c:pt idx="159">
                  <c:v>39103</c:v>
                </c:pt>
                <c:pt idx="160">
                  <c:v>39110</c:v>
                </c:pt>
                <c:pt idx="161">
                  <c:v>39117</c:v>
                </c:pt>
                <c:pt idx="162">
                  <c:v>39124</c:v>
                </c:pt>
                <c:pt idx="163">
                  <c:v>39131</c:v>
                </c:pt>
                <c:pt idx="164">
                  <c:v>39138</c:v>
                </c:pt>
                <c:pt idx="165">
                  <c:v>39145</c:v>
                </c:pt>
                <c:pt idx="166">
                  <c:v>39152</c:v>
                </c:pt>
                <c:pt idx="167">
                  <c:v>39159</c:v>
                </c:pt>
                <c:pt idx="168">
                  <c:v>39166</c:v>
                </c:pt>
                <c:pt idx="169">
                  <c:v>39173</c:v>
                </c:pt>
                <c:pt idx="170">
                  <c:v>39180</c:v>
                </c:pt>
                <c:pt idx="171">
                  <c:v>39187</c:v>
                </c:pt>
                <c:pt idx="172">
                  <c:v>39194</c:v>
                </c:pt>
                <c:pt idx="173">
                  <c:v>39201</c:v>
                </c:pt>
                <c:pt idx="174">
                  <c:v>39208</c:v>
                </c:pt>
                <c:pt idx="175">
                  <c:v>39215</c:v>
                </c:pt>
                <c:pt idx="176">
                  <c:v>39222</c:v>
                </c:pt>
                <c:pt idx="177">
                  <c:v>39229</c:v>
                </c:pt>
                <c:pt idx="178">
                  <c:v>39236</c:v>
                </c:pt>
                <c:pt idx="179">
                  <c:v>39243</c:v>
                </c:pt>
                <c:pt idx="180">
                  <c:v>39250</c:v>
                </c:pt>
                <c:pt idx="181">
                  <c:v>39257</c:v>
                </c:pt>
                <c:pt idx="182">
                  <c:v>39264</c:v>
                </c:pt>
                <c:pt idx="183">
                  <c:v>39271</c:v>
                </c:pt>
                <c:pt idx="184">
                  <c:v>39278</c:v>
                </c:pt>
                <c:pt idx="185">
                  <c:v>39285</c:v>
                </c:pt>
                <c:pt idx="186">
                  <c:v>39292</c:v>
                </c:pt>
                <c:pt idx="187">
                  <c:v>39299</c:v>
                </c:pt>
                <c:pt idx="188">
                  <c:v>39306</c:v>
                </c:pt>
                <c:pt idx="189">
                  <c:v>39313</c:v>
                </c:pt>
                <c:pt idx="190">
                  <c:v>39320</c:v>
                </c:pt>
                <c:pt idx="191">
                  <c:v>39327</c:v>
                </c:pt>
                <c:pt idx="192">
                  <c:v>39334</c:v>
                </c:pt>
                <c:pt idx="193">
                  <c:v>39341</c:v>
                </c:pt>
                <c:pt idx="194">
                  <c:v>39348</c:v>
                </c:pt>
                <c:pt idx="195">
                  <c:v>39355</c:v>
                </c:pt>
                <c:pt idx="196">
                  <c:v>39362</c:v>
                </c:pt>
                <c:pt idx="197">
                  <c:v>39369</c:v>
                </c:pt>
                <c:pt idx="198">
                  <c:v>39376</c:v>
                </c:pt>
                <c:pt idx="199">
                  <c:v>39383</c:v>
                </c:pt>
                <c:pt idx="200">
                  <c:v>39390</c:v>
                </c:pt>
                <c:pt idx="201">
                  <c:v>39397</c:v>
                </c:pt>
                <c:pt idx="202">
                  <c:v>39404</c:v>
                </c:pt>
                <c:pt idx="203">
                  <c:v>39411</c:v>
                </c:pt>
                <c:pt idx="204">
                  <c:v>39418</c:v>
                </c:pt>
                <c:pt idx="205">
                  <c:v>39425</c:v>
                </c:pt>
                <c:pt idx="206">
                  <c:v>39432</c:v>
                </c:pt>
                <c:pt idx="207">
                  <c:v>39439</c:v>
                </c:pt>
                <c:pt idx="208">
                  <c:v>39446</c:v>
                </c:pt>
                <c:pt idx="209">
                  <c:v>39453</c:v>
                </c:pt>
                <c:pt idx="210">
                  <c:v>39460</c:v>
                </c:pt>
                <c:pt idx="211">
                  <c:v>39467</c:v>
                </c:pt>
                <c:pt idx="212">
                  <c:v>39474</c:v>
                </c:pt>
                <c:pt idx="213">
                  <c:v>39481</c:v>
                </c:pt>
                <c:pt idx="214">
                  <c:v>39488</c:v>
                </c:pt>
                <c:pt idx="215">
                  <c:v>39495</c:v>
                </c:pt>
                <c:pt idx="216">
                  <c:v>39502</c:v>
                </c:pt>
                <c:pt idx="217">
                  <c:v>39509</c:v>
                </c:pt>
                <c:pt idx="218">
                  <c:v>39516</c:v>
                </c:pt>
                <c:pt idx="219">
                  <c:v>39523</c:v>
                </c:pt>
                <c:pt idx="220">
                  <c:v>39530</c:v>
                </c:pt>
                <c:pt idx="221">
                  <c:v>39537</c:v>
                </c:pt>
                <c:pt idx="222">
                  <c:v>39544</c:v>
                </c:pt>
                <c:pt idx="223">
                  <c:v>39551</c:v>
                </c:pt>
                <c:pt idx="224">
                  <c:v>39558</c:v>
                </c:pt>
                <c:pt idx="225">
                  <c:v>39565</c:v>
                </c:pt>
                <c:pt idx="226">
                  <c:v>39572</c:v>
                </c:pt>
                <c:pt idx="227">
                  <c:v>39579</c:v>
                </c:pt>
                <c:pt idx="228">
                  <c:v>39586</c:v>
                </c:pt>
                <c:pt idx="229">
                  <c:v>39593</c:v>
                </c:pt>
                <c:pt idx="230">
                  <c:v>39600</c:v>
                </c:pt>
                <c:pt idx="231">
                  <c:v>39607</c:v>
                </c:pt>
                <c:pt idx="232">
                  <c:v>39614</c:v>
                </c:pt>
                <c:pt idx="233">
                  <c:v>39621</c:v>
                </c:pt>
                <c:pt idx="234">
                  <c:v>39628</c:v>
                </c:pt>
                <c:pt idx="235">
                  <c:v>39635</c:v>
                </c:pt>
                <c:pt idx="236">
                  <c:v>39642</c:v>
                </c:pt>
                <c:pt idx="237">
                  <c:v>39649</c:v>
                </c:pt>
                <c:pt idx="238">
                  <c:v>39656</c:v>
                </c:pt>
                <c:pt idx="239">
                  <c:v>39663</c:v>
                </c:pt>
                <c:pt idx="240">
                  <c:v>39670</c:v>
                </c:pt>
                <c:pt idx="241">
                  <c:v>39677</c:v>
                </c:pt>
                <c:pt idx="242">
                  <c:v>39684</c:v>
                </c:pt>
                <c:pt idx="243">
                  <c:v>39691</c:v>
                </c:pt>
                <c:pt idx="244">
                  <c:v>39698</c:v>
                </c:pt>
                <c:pt idx="245">
                  <c:v>39705</c:v>
                </c:pt>
                <c:pt idx="246">
                  <c:v>39712</c:v>
                </c:pt>
                <c:pt idx="247">
                  <c:v>39719</c:v>
                </c:pt>
                <c:pt idx="248">
                  <c:v>39726</c:v>
                </c:pt>
                <c:pt idx="249">
                  <c:v>39733</c:v>
                </c:pt>
                <c:pt idx="250">
                  <c:v>39740</c:v>
                </c:pt>
                <c:pt idx="251">
                  <c:v>39747</c:v>
                </c:pt>
                <c:pt idx="252">
                  <c:v>39754</c:v>
                </c:pt>
                <c:pt idx="253">
                  <c:v>39761</c:v>
                </c:pt>
                <c:pt idx="254">
                  <c:v>39768</c:v>
                </c:pt>
                <c:pt idx="255">
                  <c:v>39775</c:v>
                </c:pt>
                <c:pt idx="256">
                  <c:v>39782</c:v>
                </c:pt>
                <c:pt idx="257">
                  <c:v>39789</c:v>
                </c:pt>
                <c:pt idx="258">
                  <c:v>39796</c:v>
                </c:pt>
                <c:pt idx="259">
                  <c:v>39803</c:v>
                </c:pt>
                <c:pt idx="260">
                  <c:v>39810</c:v>
                </c:pt>
                <c:pt idx="261">
                  <c:v>39817</c:v>
                </c:pt>
                <c:pt idx="262">
                  <c:v>39824</c:v>
                </c:pt>
                <c:pt idx="263">
                  <c:v>39831</c:v>
                </c:pt>
                <c:pt idx="264">
                  <c:v>39838</c:v>
                </c:pt>
                <c:pt idx="265">
                  <c:v>39845</c:v>
                </c:pt>
                <c:pt idx="266">
                  <c:v>39852</c:v>
                </c:pt>
                <c:pt idx="267">
                  <c:v>39859</c:v>
                </c:pt>
                <c:pt idx="268">
                  <c:v>39866</c:v>
                </c:pt>
                <c:pt idx="269">
                  <c:v>39873</c:v>
                </c:pt>
                <c:pt idx="270">
                  <c:v>39880</c:v>
                </c:pt>
                <c:pt idx="271">
                  <c:v>39887</c:v>
                </c:pt>
                <c:pt idx="272">
                  <c:v>39894</c:v>
                </c:pt>
                <c:pt idx="273">
                  <c:v>39901</c:v>
                </c:pt>
                <c:pt idx="274">
                  <c:v>39908</c:v>
                </c:pt>
                <c:pt idx="275">
                  <c:v>39915</c:v>
                </c:pt>
                <c:pt idx="276">
                  <c:v>39922</c:v>
                </c:pt>
                <c:pt idx="277">
                  <c:v>39929</c:v>
                </c:pt>
                <c:pt idx="278">
                  <c:v>39936</c:v>
                </c:pt>
                <c:pt idx="279">
                  <c:v>39943</c:v>
                </c:pt>
                <c:pt idx="280">
                  <c:v>39950</c:v>
                </c:pt>
                <c:pt idx="281">
                  <c:v>39957</c:v>
                </c:pt>
                <c:pt idx="282">
                  <c:v>39964</c:v>
                </c:pt>
                <c:pt idx="283">
                  <c:v>39971</c:v>
                </c:pt>
                <c:pt idx="284">
                  <c:v>39978</c:v>
                </c:pt>
                <c:pt idx="285">
                  <c:v>39985</c:v>
                </c:pt>
                <c:pt idx="286">
                  <c:v>39992</c:v>
                </c:pt>
                <c:pt idx="287">
                  <c:v>39999</c:v>
                </c:pt>
                <c:pt idx="288">
                  <c:v>40006</c:v>
                </c:pt>
                <c:pt idx="289">
                  <c:v>40013</c:v>
                </c:pt>
                <c:pt idx="290">
                  <c:v>40020</c:v>
                </c:pt>
                <c:pt idx="291">
                  <c:v>40027</c:v>
                </c:pt>
                <c:pt idx="292">
                  <c:v>40034</c:v>
                </c:pt>
                <c:pt idx="293">
                  <c:v>40041</c:v>
                </c:pt>
                <c:pt idx="294">
                  <c:v>40048</c:v>
                </c:pt>
                <c:pt idx="295">
                  <c:v>40055</c:v>
                </c:pt>
                <c:pt idx="296">
                  <c:v>40062</c:v>
                </c:pt>
                <c:pt idx="297">
                  <c:v>40069</c:v>
                </c:pt>
                <c:pt idx="298">
                  <c:v>40076</c:v>
                </c:pt>
                <c:pt idx="299">
                  <c:v>40083</c:v>
                </c:pt>
                <c:pt idx="300">
                  <c:v>40090</c:v>
                </c:pt>
                <c:pt idx="301">
                  <c:v>40097</c:v>
                </c:pt>
                <c:pt idx="302">
                  <c:v>40104</c:v>
                </c:pt>
                <c:pt idx="303">
                  <c:v>40111</c:v>
                </c:pt>
                <c:pt idx="304">
                  <c:v>40118</c:v>
                </c:pt>
                <c:pt idx="305">
                  <c:v>40125</c:v>
                </c:pt>
                <c:pt idx="306">
                  <c:v>40132</c:v>
                </c:pt>
                <c:pt idx="307">
                  <c:v>40139</c:v>
                </c:pt>
                <c:pt idx="308">
                  <c:v>40146</c:v>
                </c:pt>
                <c:pt idx="309">
                  <c:v>40153</c:v>
                </c:pt>
                <c:pt idx="310">
                  <c:v>40160</c:v>
                </c:pt>
                <c:pt idx="311">
                  <c:v>40167</c:v>
                </c:pt>
                <c:pt idx="312">
                  <c:v>40174</c:v>
                </c:pt>
                <c:pt idx="313">
                  <c:v>40181</c:v>
                </c:pt>
                <c:pt idx="314">
                  <c:v>40188</c:v>
                </c:pt>
                <c:pt idx="315">
                  <c:v>40195</c:v>
                </c:pt>
                <c:pt idx="316">
                  <c:v>40202</c:v>
                </c:pt>
                <c:pt idx="317">
                  <c:v>40209</c:v>
                </c:pt>
                <c:pt idx="318">
                  <c:v>40216</c:v>
                </c:pt>
              </c:numCache>
            </c:numRef>
          </c:xVal>
          <c:yVal>
            <c:numRef>
              <c:f>'Steps 1 and 2'!$F$10:$F$328</c:f>
              <c:numCache>
                <c:formatCode>General</c:formatCode>
                <c:ptCount val="319"/>
                <c:pt idx="0">
                  <c:v>1.08</c:v>
                </c:pt>
                <c:pt idx="1">
                  <c:v>0.98</c:v>
                </c:pt>
                <c:pt idx="2">
                  <c:v>0.98</c:v>
                </c:pt>
                <c:pt idx="3">
                  <c:v>0.98</c:v>
                </c:pt>
                <c:pt idx="4">
                  <c:v>1</c:v>
                </c:pt>
                <c:pt idx="5">
                  <c:v>0.9</c:v>
                </c:pt>
                <c:pt idx="6">
                  <c:v>0.86</c:v>
                </c:pt>
                <c:pt idx="7">
                  <c:v>0.86</c:v>
                </c:pt>
                <c:pt idx="8">
                  <c:v>0.94</c:v>
                </c:pt>
                <c:pt idx="9">
                  <c:v>0.78</c:v>
                </c:pt>
                <c:pt idx="10">
                  <c:v>0.86</c:v>
                </c:pt>
                <c:pt idx="11">
                  <c:v>0.74</c:v>
                </c:pt>
                <c:pt idx="12">
                  <c:v>0.9</c:v>
                </c:pt>
                <c:pt idx="13">
                  <c:v>0.84</c:v>
                </c:pt>
                <c:pt idx="14">
                  <c:v>0.8</c:v>
                </c:pt>
                <c:pt idx="15">
                  <c:v>0.84</c:v>
                </c:pt>
                <c:pt idx="16">
                  <c:v>0.84</c:v>
                </c:pt>
                <c:pt idx="17">
                  <c:v>0.88</c:v>
                </c:pt>
                <c:pt idx="18">
                  <c:v>0.8</c:v>
                </c:pt>
                <c:pt idx="19">
                  <c:v>0.76</c:v>
                </c:pt>
                <c:pt idx="20">
                  <c:v>0.72</c:v>
                </c:pt>
                <c:pt idx="21">
                  <c:v>0.72</c:v>
                </c:pt>
                <c:pt idx="22">
                  <c:v>0.72</c:v>
                </c:pt>
                <c:pt idx="23">
                  <c:v>0.74</c:v>
                </c:pt>
                <c:pt idx="24">
                  <c:v>0.68</c:v>
                </c:pt>
                <c:pt idx="25">
                  <c:v>0.74</c:v>
                </c:pt>
                <c:pt idx="26">
                  <c:v>0.72</c:v>
                </c:pt>
                <c:pt idx="27">
                  <c:v>0.74</c:v>
                </c:pt>
                <c:pt idx="28">
                  <c:v>0.68</c:v>
                </c:pt>
                <c:pt idx="29">
                  <c:v>0.72</c:v>
                </c:pt>
                <c:pt idx="30">
                  <c:v>0.72</c:v>
                </c:pt>
                <c:pt idx="31">
                  <c:v>0.68</c:v>
                </c:pt>
                <c:pt idx="32">
                  <c:v>0.68</c:v>
                </c:pt>
                <c:pt idx="33">
                  <c:v>0.7</c:v>
                </c:pt>
                <c:pt idx="34">
                  <c:v>0.78</c:v>
                </c:pt>
                <c:pt idx="35">
                  <c:v>0.7</c:v>
                </c:pt>
                <c:pt idx="36">
                  <c:v>0.72</c:v>
                </c:pt>
                <c:pt idx="37">
                  <c:v>0.72</c:v>
                </c:pt>
                <c:pt idx="38">
                  <c:v>0.74</c:v>
                </c:pt>
                <c:pt idx="39">
                  <c:v>0.8</c:v>
                </c:pt>
                <c:pt idx="40">
                  <c:v>0.72</c:v>
                </c:pt>
                <c:pt idx="41">
                  <c:v>0.72</c:v>
                </c:pt>
                <c:pt idx="42">
                  <c:v>0.72</c:v>
                </c:pt>
                <c:pt idx="43">
                  <c:v>0.78</c:v>
                </c:pt>
                <c:pt idx="44">
                  <c:v>0.66</c:v>
                </c:pt>
                <c:pt idx="45">
                  <c:v>0.76</c:v>
                </c:pt>
                <c:pt idx="46">
                  <c:v>0.56000000000000005</c:v>
                </c:pt>
                <c:pt idx="47">
                  <c:v>0.74</c:v>
                </c:pt>
                <c:pt idx="48">
                  <c:v>0.74</c:v>
                </c:pt>
                <c:pt idx="49">
                  <c:v>0.66</c:v>
                </c:pt>
                <c:pt idx="50">
                  <c:v>0.54</c:v>
                </c:pt>
                <c:pt idx="51">
                  <c:v>0.64</c:v>
                </c:pt>
                <c:pt idx="52">
                  <c:v>0.86</c:v>
                </c:pt>
                <c:pt idx="53">
                  <c:v>0.78</c:v>
                </c:pt>
                <c:pt idx="54">
                  <c:v>0.76</c:v>
                </c:pt>
                <c:pt idx="55">
                  <c:v>0.76</c:v>
                </c:pt>
                <c:pt idx="56">
                  <c:v>0.82</c:v>
                </c:pt>
                <c:pt idx="57">
                  <c:v>0.72</c:v>
                </c:pt>
                <c:pt idx="58">
                  <c:v>0.68</c:v>
                </c:pt>
                <c:pt idx="59">
                  <c:v>0.68</c:v>
                </c:pt>
                <c:pt idx="60">
                  <c:v>0.76</c:v>
                </c:pt>
                <c:pt idx="61">
                  <c:v>0.68</c:v>
                </c:pt>
                <c:pt idx="62">
                  <c:v>0.66</c:v>
                </c:pt>
                <c:pt idx="63">
                  <c:v>0.66</c:v>
                </c:pt>
                <c:pt idx="64">
                  <c:v>0.7</c:v>
                </c:pt>
                <c:pt idx="65">
                  <c:v>0.64</c:v>
                </c:pt>
                <c:pt idx="66">
                  <c:v>0.74</c:v>
                </c:pt>
                <c:pt idx="67">
                  <c:v>0.68</c:v>
                </c:pt>
                <c:pt idx="68">
                  <c:v>0.72</c:v>
                </c:pt>
                <c:pt idx="69">
                  <c:v>0.72</c:v>
                </c:pt>
                <c:pt idx="70">
                  <c:v>0.68</c:v>
                </c:pt>
                <c:pt idx="71">
                  <c:v>0.64</c:v>
                </c:pt>
                <c:pt idx="72">
                  <c:v>0.6</c:v>
                </c:pt>
                <c:pt idx="73">
                  <c:v>0.62</c:v>
                </c:pt>
                <c:pt idx="74">
                  <c:v>0.62</c:v>
                </c:pt>
                <c:pt idx="75">
                  <c:v>0.6</c:v>
                </c:pt>
                <c:pt idx="76">
                  <c:v>0.64</c:v>
                </c:pt>
                <c:pt idx="77">
                  <c:v>0.64</c:v>
                </c:pt>
                <c:pt idx="78">
                  <c:v>0.64</c:v>
                </c:pt>
                <c:pt idx="79">
                  <c:v>0.64</c:v>
                </c:pt>
                <c:pt idx="80">
                  <c:v>0.64</c:v>
                </c:pt>
                <c:pt idx="81">
                  <c:v>0.62</c:v>
                </c:pt>
                <c:pt idx="82">
                  <c:v>0.62</c:v>
                </c:pt>
                <c:pt idx="83">
                  <c:v>0.62</c:v>
                </c:pt>
                <c:pt idx="84">
                  <c:v>0.6</c:v>
                </c:pt>
                <c:pt idx="85">
                  <c:v>0.56000000000000005</c:v>
                </c:pt>
                <c:pt idx="86">
                  <c:v>0.64</c:v>
                </c:pt>
                <c:pt idx="87">
                  <c:v>0.68</c:v>
                </c:pt>
                <c:pt idx="88">
                  <c:v>0.66</c:v>
                </c:pt>
                <c:pt idx="89">
                  <c:v>0.64</c:v>
                </c:pt>
                <c:pt idx="90">
                  <c:v>0.62</c:v>
                </c:pt>
                <c:pt idx="91">
                  <c:v>0.66</c:v>
                </c:pt>
                <c:pt idx="92">
                  <c:v>0.68</c:v>
                </c:pt>
                <c:pt idx="93">
                  <c:v>0.62</c:v>
                </c:pt>
                <c:pt idx="94">
                  <c:v>0.64</c:v>
                </c:pt>
                <c:pt idx="95">
                  <c:v>0.68</c:v>
                </c:pt>
                <c:pt idx="96">
                  <c:v>0.66</c:v>
                </c:pt>
                <c:pt idx="97">
                  <c:v>0.66</c:v>
                </c:pt>
                <c:pt idx="98">
                  <c:v>0.52</c:v>
                </c:pt>
                <c:pt idx="99">
                  <c:v>0.7</c:v>
                </c:pt>
                <c:pt idx="100">
                  <c:v>0.66</c:v>
                </c:pt>
                <c:pt idx="101">
                  <c:v>0.62</c:v>
                </c:pt>
                <c:pt idx="102">
                  <c:v>0.56000000000000005</c:v>
                </c:pt>
                <c:pt idx="103">
                  <c:v>0.6</c:v>
                </c:pt>
                <c:pt idx="104">
                  <c:v>0.76</c:v>
                </c:pt>
                <c:pt idx="105">
                  <c:v>0.74</c:v>
                </c:pt>
                <c:pt idx="106">
                  <c:v>0.7</c:v>
                </c:pt>
                <c:pt idx="107">
                  <c:v>0.68</c:v>
                </c:pt>
                <c:pt idx="108">
                  <c:v>0.72</c:v>
                </c:pt>
                <c:pt idx="109">
                  <c:v>0.64</c:v>
                </c:pt>
                <c:pt idx="110">
                  <c:v>0.64</c:v>
                </c:pt>
                <c:pt idx="111">
                  <c:v>0.62</c:v>
                </c:pt>
                <c:pt idx="112">
                  <c:v>0.64</c:v>
                </c:pt>
                <c:pt idx="113">
                  <c:v>0.62</c:v>
                </c:pt>
                <c:pt idx="114">
                  <c:v>0.57999999999999996</c:v>
                </c:pt>
                <c:pt idx="115">
                  <c:v>0.62</c:v>
                </c:pt>
                <c:pt idx="116">
                  <c:v>0.64</c:v>
                </c:pt>
                <c:pt idx="117">
                  <c:v>0.68</c:v>
                </c:pt>
                <c:pt idx="118">
                  <c:v>0.66</c:v>
                </c:pt>
                <c:pt idx="119">
                  <c:v>0.64</c:v>
                </c:pt>
                <c:pt idx="120">
                  <c:v>0.64</c:v>
                </c:pt>
                <c:pt idx="121">
                  <c:v>0.66</c:v>
                </c:pt>
                <c:pt idx="122">
                  <c:v>0.6</c:v>
                </c:pt>
                <c:pt idx="123">
                  <c:v>0.57999999999999996</c:v>
                </c:pt>
                <c:pt idx="124">
                  <c:v>0.56000000000000005</c:v>
                </c:pt>
                <c:pt idx="125">
                  <c:v>0.57999999999999996</c:v>
                </c:pt>
                <c:pt idx="126">
                  <c:v>0.57999999999999996</c:v>
                </c:pt>
                <c:pt idx="127">
                  <c:v>0.57999999999999996</c:v>
                </c:pt>
                <c:pt idx="128">
                  <c:v>0.56000000000000005</c:v>
                </c:pt>
                <c:pt idx="129">
                  <c:v>0.6</c:v>
                </c:pt>
                <c:pt idx="130">
                  <c:v>0.57999999999999996</c:v>
                </c:pt>
                <c:pt idx="131">
                  <c:v>0.62</c:v>
                </c:pt>
                <c:pt idx="132">
                  <c:v>0.62</c:v>
                </c:pt>
                <c:pt idx="133">
                  <c:v>0.6</c:v>
                </c:pt>
                <c:pt idx="134">
                  <c:v>0.6</c:v>
                </c:pt>
                <c:pt idx="135">
                  <c:v>0.57999999999999996</c:v>
                </c:pt>
                <c:pt idx="136">
                  <c:v>0.57999999999999996</c:v>
                </c:pt>
                <c:pt idx="137">
                  <c:v>0.57999999999999996</c:v>
                </c:pt>
                <c:pt idx="138">
                  <c:v>0.56000000000000005</c:v>
                </c:pt>
                <c:pt idx="139">
                  <c:v>0.56000000000000005</c:v>
                </c:pt>
                <c:pt idx="140">
                  <c:v>0.57999999999999996</c:v>
                </c:pt>
                <c:pt idx="141">
                  <c:v>0.56000000000000005</c:v>
                </c:pt>
                <c:pt idx="142">
                  <c:v>0.57999999999999996</c:v>
                </c:pt>
                <c:pt idx="143">
                  <c:v>0.6</c:v>
                </c:pt>
                <c:pt idx="144">
                  <c:v>0.6</c:v>
                </c:pt>
                <c:pt idx="145">
                  <c:v>0.62</c:v>
                </c:pt>
                <c:pt idx="146">
                  <c:v>0.57999999999999996</c:v>
                </c:pt>
                <c:pt idx="147">
                  <c:v>0.62</c:v>
                </c:pt>
                <c:pt idx="148">
                  <c:v>0.57999999999999996</c:v>
                </c:pt>
                <c:pt idx="149">
                  <c:v>0.6</c:v>
                </c:pt>
                <c:pt idx="150">
                  <c:v>0.5</c:v>
                </c:pt>
                <c:pt idx="151">
                  <c:v>0.64</c:v>
                </c:pt>
                <c:pt idx="152">
                  <c:v>0.64</c:v>
                </c:pt>
                <c:pt idx="153">
                  <c:v>0.6</c:v>
                </c:pt>
                <c:pt idx="154">
                  <c:v>0.56000000000000005</c:v>
                </c:pt>
                <c:pt idx="155">
                  <c:v>0.62</c:v>
                </c:pt>
                <c:pt idx="156">
                  <c:v>0.76</c:v>
                </c:pt>
                <c:pt idx="157">
                  <c:v>0.74</c:v>
                </c:pt>
                <c:pt idx="158">
                  <c:v>0.7</c:v>
                </c:pt>
                <c:pt idx="159">
                  <c:v>0.72</c:v>
                </c:pt>
                <c:pt idx="160">
                  <c:v>0.72</c:v>
                </c:pt>
                <c:pt idx="161">
                  <c:v>0.66</c:v>
                </c:pt>
                <c:pt idx="162">
                  <c:v>0.62</c:v>
                </c:pt>
                <c:pt idx="163">
                  <c:v>0.64</c:v>
                </c:pt>
                <c:pt idx="164">
                  <c:v>0.62</c:v>
                </c:pt>
                <c:pt idx="165">
                  <c:v>0.64</c:v>
                </c:pt>
                <c:pt idx="166">
                  <c:v>0.6</c:v>
                </c:pt>
                <c:pt idx="167">
                  <c:v>0.6</c:v>
                </c:pt>
                <c:pt idx="168">
                  <c:v>0.62</c:v>
                </c:pt>
                <c:pt idx="169">
                  <c:v>0.62</c:v>
                </c:pt>
                <c:pt idx="170">
                  <c:v>0.62</c:v>
                </c:pt>
                <c:pt idx="171">
                  <c:v>0.62</c:v>
                </c:pt>
                <c:pt idx="172">
                  <c:v>0.6</c:v>
                </c:pt>
                <c:pt idx="173">
                  <c:v>0.62</c:v>
                </c:pt>
                <c:pt idx="174">
                  <c:v>0.56000000000000005</c:v>
                </c:pt>
                <c:pt idx="175">
                  <c:v>0.57999999999999996</c:v>
                </c:pt>
                <c:pt idx="176">
                  <c:v>0.54</c:v>
                </c:pt>
                <c:pt idx="177">
                  <c:v>0.54</c:v>
                </c:pt>
                <c:pt idx="178">
                  <c:v>0.57999999999999996</c:v>
                </c:pt>
                <c:pt idx="179">
                  <c:v>0.56000000000000005</c:v>
                </c:pt>
                <c:pt idx="180">
                  <c:v>0.52</c:v>
                </c:pt>
                <c:pt idx="181">
                  <c:v>0.57999999999999996</c:v>
                </c:pt>
                <c:pt idx="182">
                  <c:v>0.56000000000000005</c:v>
                </c:pt>
                <c:pt idx="183">
                  <c:v>0.6</c:v>
                </c:pt>
                <c:pt idx="184">
                  <c:v>0.6</c:v>
                </c:pt>
                <c:pt idx="185">
                  <c:v>0.57999999999999996</c:v>
                </c:pt>
                <c:pt idx="186">
                  <c:v>0.57999999999999996</c:v>
                </c:pt>
                <c:pt idx="187">
                  <c:v>0.56000000000000005</c:v>
                </c:pt>
                <c:pt idx="188">
                  <c:v>0.56000000000000005</c:v>
                </c:pt>
                <c:pt idx="189">
                  <c:v>0.56000000000000005</c:v>
                </c:pt>
                <c:pt idx="190">
                  <c:v>0.54</c:v>
                </c:pt>
                <c:pt idx="191">
                  <c:v>0.54</c:v>
                </c:pt>
                <c:pt idx="192">
                  <c:v>0.54</c:v>
                </c:pt>
                <c:pt idx="193">
                  <c:v>0.56000000000000005</c:v>
                </c:pt>
                <c:pt idx="194">
                  <c:v>0.56000000000000005</c:v>
                </c:pt>
                <c:pt idx="195">
                  <c:v>0.57999999999999996</c:v>
                </c:pt>
                <c:pt idx="196">
                  <c:v>0.57999999999999996</c:v>
                </c:pt>
                <c:pt idx="197">
                  <c:v>0.6</c:v>
                </c:pt>
                <c:pt idx="198">
                  <c:v>0.56000000000000005</c:v>
                </c:pt>
                <c:pt idx="199">
                  <c:v>0.6</c:v>
                </c:pt>
                <c:pt idx="200">
                  <c:v>0.62</c:v>
                </c:pt>
                <c:pt idx="201">
                  <c:v>0.6</c:v>
                </c:pt>
                <c:pt idx="202">
                  <c:v>0.52</c:v>
                </c:pt>
                <c:pt idx="203">
                  <c:v>0.64</c:v>
                </c:pt>
                <c:pt idx="204">
                  <c:v>0.66</c:v>
                </c:pt>
                <c:pt idx="205">
                  <c:v>0.64</c:v>
                </c:pt>
                <c:pt idx="206">
                  <c:v>0.62</c:v>
                </c:pt>
                <c:pt idx="207">
                  <c:v>0.57999999999999996</c:v>
                </c:pt>
                <c:pt idx="208">
                  <c:v>0.8</c:v>
                </c:pt>
                <c:pt idx="209">
                  <c:v>0.8</c:v>
                </c:pt>
                <c:pt idx="210">
                  <c:v>0.76</c:v>
                </c:pt>
                <c:pt idx="211">
                  <c:v>0.78</c:v>
                </c:pt>
                <c:pt idx="212">
                  <c:v>0.8</c:v>
                </c:pt>
                <c:pt idx="213">
                  <c:v>0.74</c:v>
                </c:pt>
                <c:pt idx="214">
                  <c:v>0.68</c:v>
                </c:pt>
                <c:pt idx="215">
                  <c:v>0.68</c:v>
                </c:pt>
                <c:pt idx="216">
                  <c:v>0.68</c:v>
                </c:pt>
                <c:pt idx="217">
                  <c:v>0.7</c:v>
                </c:pt>
                <c:pt idx="218">
                  <c:v>0.68</c:v>
                </c:pt>
                <c:pt idx="219">
                  <c:v>0.66</c:v>
                </c:pt>
                <c:pt idx="220">
                  <c:v>0.64</c:v>
                </c:pt>
                <c:pt idx="221">
                  <c:v>0.74</c:v>
                </c:pt>
                <c:pt idx="222">
                  <c:v>0.7</c:v>
                </c:pt>
                <c:pt idx="223">
                  <c:v>0.7</c:v>
                </c:pt>
                <c:pt idx="224">
                  <c:v>0.72</c:v>
                </c:pt>
                <c:pt idx="225">
                  <c:v>0.72</c:v>
                </c:pt>
                <c:pt idx="226">
                  <c:v>0.68</c:v>
                </c:pt>
                <c:pt idx="227">
                  <c:v>0.64</c:v>
                </c:pt>
                <c:pt idx="228">
                  <c:v>0.64</c:v>
                </c:pt>
                <c:pt idx="229">
                  <c:v>0.62</c:v>
                </c:pt>
                <c:pt idx="230">
                  <c:v>0.7</c:v>
                </c:pt>
                <c:pt idx="231">
                  <c:v>0.7</c:v>
                </c:pt>
                <c:pt idx="232">
                  <c:v>0.72</c:v>
                </c:pt>
                <c:pt idx="233">
                  <c:v>0.76</c:v>
                </c:pt>
                <c:pt idx="234">
                  <c:v>0.8</c:v>
                </c:pt>
                <c:pt idx="235">
                  <c:v>0.84</c:v>
                </c:pt>
                <c:pt idx="236">
                  <c:v>0.82</c:v>
                </c:pt>
                <c:pt idx="237">
                  <c:v>0.86</c:v>
                </c:pt>
                <c:pt idx="238">
                  <c:v>0.86</c:v>
                </c:pt>
                <c:pt idx="239">
                  <c:v>0.84</c:v>
                </c:pt>
                <c:pt idx="240">
                  <c:v>0.82</c:v>
                </c:pt>
                <c:pt idx="241">
                  <c:v>0.82</c:v>
                </c:pt>
                <c:pt idx="242">
                  <c:v>0.82</c:v>
                </c:pt>
                <c:pt idx="243">
                  <c:v>0.86</c:v>
                </c:pt>
                <c:pt idx="244">
                  <c:v>0.88</c:v>
                </c:pt>
                <c:pt idx="245">
                  <c:v>0.92</c:v>
                </c:pt>
                <c:pt idx="246">
                  <c:v>0.9</c:v>
                </c:pt>
                <c:pt idx="247">
                  <c:v>1</c:v>
                </c:pt>
                <c:pt idx="248">
                  <c:v>1</c:v>
                </c:pt>
                <c:pt idx="249">
                  <c:v>1.08</c:v>
                </c:pt>
                <c:pt idx="250">
                  <c:v>1.06</c:v>
                </c:pt>
                <c:pt idx="251">
                  <c:v>1.04</c:v>
                </c:pt>
                <c:pt idx="252">
                  <c:v>1.18</c:v>
                </c:pt>
                <c:pt idx="253">
                  <c:v>1.28</c:v>
                </c:pt>
                <c:pt idx="254">
                  <c:v>1.54</c:v>
                </c:pt>
                <c:pt idx="255">
                  <c:v>1.1599999999999999</c:v>
                </c:pt>
                <c:pt idx="256">
                  <c:v>1.6</c:v>
                </c:pt>
                <c:pt idx="257">
                  <c:v>1.48</c:v>
                </c:pt>
                <c:pt idx="258">
                  <c:v>1.42</c:v>
                </c:pt>
                <c:pt idx="259">
                  <c:v>1.28</c:v>
                </c:pt>
                <c:pt idx="260">
                  <c:v>1.52</c:v>
                </c:pt>
                <c:pt idx="261">
                  <c:v>1.94</c:v>
                </c:pt>
                <c:pt idx="262">
                  <c:v>1.78</c:v>
                </c:pt>
                <c:pt idx="263">
                  <c:v>1.8</c:v>
                </c:pt>
                <c:pt idx="264">
                  <c:v>1.9</c:v>
                </c:pt>
                <c:pt idx="265">
                  <c:v>1.86</c:v>
                </c:pt>
                <c:pt idx="266">
                  <c:v>1.76</c:v>
                </c:pt>
                <c:pt idx="267">
                  <c:v>1.8</c:v>
                </c:pt>
                <c:pt idx="268">
                  <c:v>1.86</c:v>
                </c:pt>
                <c:pt idx="269">
                  <c:v>1.84</c:v>
                </c:pt>
                <c:pt idx="270">
                  <c:v>1.74</c:v>
                </c:pt>
                <c:pt idx="271">
                  <c:v>1.66</c:v>
                </c:pt>
                <c:pt idx="272">
                  <c:v>1.66</c:v>
                </c:pt>
                <c:pt idx="273">
                  <c:v>1.74</c:v>
                </c:pt>
                <c:pt idx="274">
                  <c:v>1.7</c:v>
                </c:pt>
                <c:pt idx="275">
                  <c:v>1.72</c:v>
                </c:pt>
                <c:pt idx="276">
                  <c:v>1.6</c:v>
                </c:pt>
                <c:pt idx="277">
                  <c:v>1.68</c:v>
                </c:pt>
                <c:pt idx="278">
                  <c:v>1.6</c:v>
                </c:pt>
                <c:pt idx="279">
                  <c:v>1.54</c:v>
                </c:pt>
                <c:pt idx="280">
                  <c:v>1.54</c:v>
                </c:pt>
                <c:pt idx="281">
                  <c:v>1.5</c:v>
                </c:pt>
                <c:pt idx="282">
                  <c:v>1.56</c:v>
                </c:pt>
                <c:pt idx="283">
                  <c:v>1.52</c:v>
                </c:pt>
                <c:pt idx="284">
                  <c:v>1.58</c:v>
                </c:pt>
                <c:pt idx="285">
                  <c:v>1.62</c:v>
                </c:pt>
                <c:pt idx="286">
                  <c:v>1.58</c:v>
                </c:pt>
                <c:pt idx="287">
                  <c:v>1.7</c:v>
                </c:pt>
                <c:pt idx="288">
                  <c:v>1.74</c:v>
                </c:pt>
                <c:pt idx="289">
                  <c:v>1.68</c:v>
                </c:pt>
                <c:pt idx="290">
                  <c:v>1.66</c:v>
                </c:pt>
                <c:pt idx="291">
                  <c:v>1.82</c:v>
                </c:pt>
                <c:pt idx="292">
                  <c:v>1.7</c:v>
                </c:pt>
                <c:pt idx="293">
                  <c:v>1.66</c:v>
                </c:pt>
                <c:pt idx="294">
                  <c:v>1.6</c:v>
                </c:pt>
                <c:pt idx="295">
                  <c:v>1.58</c:v>
                </c:pt>
                <c:pt idx="296">
                  <c:v>1.56</c:v>
                </c:pt>
                <c:pt idx="297">
                  <c:v>1.58</c:v>
                </c:pt>
                <c:pt idx="298">
                  <c:v>1.74</c:v>
                </c:pt>
                <c:pt idx="299">
                  <c:v>1.6</c:v>
                </c:pt>
                <c:pt idx="300">
                  <c:v>1.7</c:v>
                </c:pt>
                <c:pt idx="301">
                  <c:v>1.66</c:v>
                </c:pt>
                <c:pt idx="302">
                  <c:v>1.62</c:v>
                </c:pt>
                <c:pt idx="303">
                  <c:v>1.58</c:v>
                </c:pt>
                <c:pt idx="304">
                  <c:v>1.9</c:v>
                </c:pt>
                <c:pt idx="305">
                  <c:v>1.82</c:v>
                </c:pt>
                <c:pt idx="306">
                  <c:v>1.68</c:v>
                </c:pt>
                <c:pt idx="307">
                  <c:v>1.38</c:v>
                </c:pt>
                <c:pt idx="308">
                  <c:v>1.86</c:v>
                </c:pt>
                <c:pt idx="309">
                  <c:v>1.68</c:v>
                </c:pt>
                <c:pt idx="310">
                  <c:v>1.7</c:v>
                </c:pt>
                <c:pt idx="311">
                  <c:v>1.6</c:v>
                </c:pt>
                <c:pt idx="312">
                  <c:v>1.76</c:v>
                </c:pt>
                <c:pt idx="313">
                  <c:v>2</c:v>
                </c:pt>
                <c:pt idx="314">
                  <c:v>1.84</c:v>
                </c:pt>
                <c:pt idx="315">
                  <c:v>1.86</c:v>
                </c:pt>
                <c:pt idx="316">
                  <c:v>1.88</c:v>
                </c:pt>
                <c:pt idx="317">
                  <c:v>1.76</c:v>
                </c:pt>
                <c:pt idx="318">
                  <c:v>1.6</c:v>
                </c:pt>
              </c:numCache>
            </c:numRef>
          </c:yVal>
          <c:smooth val="0"/>
          <c:extLst>
            <c:ext xmlns:c16="http://schemas.microsoft.com/office/drawing/2014/chart" uri="{C3380CC4-5D6E-409C-BE32-E72D297353CC}">
              <c16:uniqueId val="{00000001-D49D-492F-B861-F44F7D39FC5A}"/>
            </c:ext>
          </c:extLst>
        </c:ser>
        <c:dLbls>
          <c:showLegendKey val="0"/>
          <c:showVal val="0"/>
          <c:showCatName val="0"/>
          <c:showSerName val="0"/>
          <c:showPercent val="0"/>
          <c:showBubbleSize val="0"/>
        </c:dLbls>
        <c:axId val="1869279808"/>
        <c:axId val="1"/>
      </c:scatterChart>
      <c:valAx>
        <c:axId val="1869279808"/>
        <c:scaling>
          <c:orientation val="minMax"/>
          <c:max val="40500"/>
          <c:min val="37990"/>
        </c:scaling>
        <c:delete val="0"/>
        <c:axPos val="b"/>
        <c:numFmt formatCode="yyyy"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majorUnit val="365"/>
      </c:valAx>
      <c:valAx>
        <c:axId val="1"/>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69279808"/>
        <c:crosses val="autoZero"/>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410755398996178"/>
          <c:y val="6.4666025910892586E-2"/>
          <c:w val="0.77269449049132022"/>
          <c:h val="0.80015171613989655"/>
        </c:manualLayout>
      </c:layout>
      <c:scatterChart>
        <c:scatterStyle val="lineMarker"/>
        <c:varyColors val="0"/>
        <c:ser>
          <c:idx val="0"/>
          <c:order val="0"/>
          <c:tx>
            <c:v>BLS data</c:v>
          </c:tx>
          <c:marker>
            <c:symbol val="none"/>
          </c:marker>
          <c:xVal>
            <c:numRef>
              <c:f>'Steps 7 and 8'!$B$8:$B$87</c:f>
              <c:numCache>
                <c:formatCode>[$-409]mmmm\-yy;@</c:formatCode>
                <c:ptCount val="80"/>
                <c:pt idx="0">
                  <c:v>37989</c:v>
                </c:pt>
                <c:pt idx="1">
                  <c:v>38019.5</c:v>
                </c:pt>
                <c:pt idx="2">
                  <c:v>38050</c:v>
                </c:pt>
                <c:pt idx="3">
                  <c:v>38080.5</c:v>
                </c:pt>
                <c:pt idx="4">
                  <c:v>38111</c:v>
                </c:pt>
                <c:pt idx="5">
                  <c:v>38141.5</c:v>
                </c:pt>
                <c:pt idx="6">
                  <c:v>38172</c:v>
                </c:pt>
                <c:pt idx="7">
                  <c:v>38202.5</c:v>
                </c:pt>
                <c:pt idx="8">
                  <c:v>38233</c:v>
                </c:pt>
                <c:pt idx="9">
                  <c:v>38263.5</c:v>
                </c:pt>
                <c:pt idx="10">
                  <c:v>38294</c:v>
                </c:pt>
                <c:pt idx="11">
                  <c:v>38324.5</c:v>
                </c:pt>
                <c:pt idx="12">
                  <c:v>38355</c:v>
                </c:pt>
                <c:pt idx="13">
                  <c:v>38385.5</c:v>
                </c:pt>
                <c:pt idx="14">
                  <c:v>38416</c:v>
                </c:pt>
                <c:pt idx="15">
                  <c:v>38446.5</c:v>
                </c:pt>
                <c:pt idx="16">
                  <c:v>38477</c:v>
                </c:pt>
                <c:pt idx="17">
                  <c:v>38507.5</c:v>
                </c:pt>
                <c:pt idx="18">
                  <c:v>38538</c:v>
                </c:pt>
                <c:pt idx="19">
                  <c:v>38568.5</c:v>
                </c:pt>
                <c:pt idx="20">
                  <c:v>38599</c:v>
                </c:pt>
                <c:pt idx="21">
                  <c:v>38629.5</c:v>
                </c:pt>
                <c:pt idx="22">
                  <c:v>38660</c:v>
                </c:pt>
                <c:pt idx="23">
                  <c:v>38690.5</c:v>
                </c:pt>
                <c:pt idx="24">
                  <c:v>38721</c:v>
                </c:pt>
                <c:pt idx="25">
                  <c:v>38751.5</c:v>
                </c:pt>
                <c:pt idx="26">
                  <c:v>38782</c:v>
                </c:pt>
                <c:pt idx="27">
                  <c:v>38812.5</c:v>
                </c:pt>
                <c:pt idx="28">
                  <c:v>38843</c:v>
                </c:pt>
                <c:pt idx="29">
                  <c:v>38873.5</c:v>
                </c:pt>
                <c:pt idx="30">
                  <c:v>38904</c:v>
                </c:pt>
                <c:pt idx="31">
                  <c:v>38934.5</c:v>
                </c:pt>
                <c:pt idx="32">
                  <c:v>38965</c:v>
                </c:pt>
                <c:pt idx="33">
                  <c:v>38995.5</c:v>
                </c:pt>
                <c:pt idx="34">
                  <c:v>39026</c:v>
                </c:pt>
                <c:pt idx="35">
                  <c:v>39056.5</c:v>
                </c:pt>
                <c:pt idx="36">
                  <c:v>39087</c:v>
                </c:pt>
                <c:pt idx="37">
                  <c:v>39117.5</c:v>
                </c:pt>
                <c:pt idx="38">
                  <c:v>39148</c:v>
                </c:pt>
                <c:pt idx="39">
                  <c:v>39178.5</c:v>
                </c:pt>
                <c:pt idx="40">
                  <c:v>39209</c:v>
                </c:pt>
                <c:pt idx="41">
                  <c:v>39239.5</c:v>
                </c:pt>
                <c:pt idx="42">
                  <c:v>39270</c:v>
                </c:pt>
                <c:pt idx="43">
                  <c:v>39300.5</c:v>
                </c:pt>
                <c:pt idx="44">
                  <c:v>39331</c:v>
                </c:pt>
                <c:pt idx="45">
                  <c:v>39361.5</c:v>
                </c:pt>
                <c:pt idx="46">
                  <c:v>39392</c:v>
                </c:pt>
                <c:pt idx="47">
                  <c:v>39422.5</c:v>
                </c:pt>
                <c:pt idx="48">
                  <c:v>39453</c:v>
                </c:pt>
                <c:pt idx="49">
                  <c:v>39483.5</c:v>
                </c:pt>
                <c:pt idx="50">
                  <c:v>39514</c:v>
                </c:pt>
                <c:pt idx="51">
                  <c:v>39544.5</c:v>
                </c:pt>
                <c:pt idx="52">
                  <c:v>39575</c:v>
                </c:pt>
                <c:pt idx="53">
                  <c:v>39605.5</c:v>
                </c:pt>
                <c:pt idx="54">
                  <c:v>39636</c:v>
                </c:pt>
                <c:pt idx="55">
                  <c:v>39666.5</c:v>
                </c:pt>
                <c:pt idx="56">
                  <c:v>39697</c:v>
                </c:pt>
                <c:pt idx="57">
                  <c:v>39727.5</c:v>
                </c:pt>
                <c:pt idx="58">
                  <c:v>39758</c:v>
                </c:pt>
                <c:pt idx="59">
                  <c:v>39788.5</c:v>
                </c:pt>
                <c:pt idx="60">
                  <c:v>39819</c:v>
                </c:pt>
                <c:pt idx="61">
                  <c:v>39849.5</c:v>
                </c:pt>
                <c:pt idx="62">
                  <c:v>39880</c:v>
                </c:pt>
                <c:pt idx="63">
                  <c:v>39910.5</c:v>
                </c:pt>
                <c:pt idx="64">
                  <c:v>39941</c:v>
                </c:pt>
                <c:pt idx="65">
                  <c:v>39971.5</c:v>
                </c:pt>
                <c:pt idx="66">
                  <c:v>40002</c:v>
                </c:pt>
                <c:pt idx="67">
                  <c:v>40032.5</c:v>
                </c:pt>
                <c:pt idx="68">
                  <c:v>40063</c:v>
                </c:pt>
                <c:pt idx="69">
                  <c:v>40093.5</c:v>
                </c:pt>
                <c:pt idx="70">
                  <c:v>40124</c:v>
                </c:pt>
                <c:pt idx="71">
                  <c:v>40154.5</c:v>
                </c:pt>
                <c:pt idx="72">
                  <c:v>40185</c:v>
                </c:pt>
                <c:pt idx="73">
                  <c:v>40215.5</c:v>
                </c:pt>
                <c:pt idx="74">
                  <c:v>40246</c:v>
                </c:pt>
                <c:pt idx="75">
                  <c:v>40276.5</c:v>
                </c:pt>
                <c:pt idx="76">
                  <c:v>40307</c:v>
                </c:pt>
                <c:pt idx="77">
                  <c:v>40337.5</c:v>
                </c:pt>
                <c:pt idx="78">
                  <c:v>40368</c:v>
                </c:pt>
                <c:pt idx="79">
                  <c:v>40398.5</c:v>
                </c:pt>
              </c:numCache>
            </c:numRef>
          </c:xVal>
          <c:yVal>
            <c:numRef>
              <c:f>'Steps 7 and 8'!$E$8:$E$87</c:f>
              <c:numCache>
                <c:formatCode>0%</c:formatCode>
                <c:ptCount val="80"/>
                <c:pt idx="0">
                  <c:v>1</c:v>
                </c:pt>
                <c:pt idx="1">
                  <c:v>0.95238095238095244</c:v>
                </c:pt>
                <c:pt idx="2">
                  <c:v>0.95238095238095244</c:v>
                </c:pt>
                <c:pt idx="3">
                  <c:v>0.85714285714285721</c:v>
                </c:pt>
                <c:pt idx="4">
                  <c:v>0.84126984126984128</c:v>
                </c:pt>
                <c:pt idx="5">
                  <c:v>0.92063492063492058</c:v>
                </c:pt>
                <c:pt idx="6">
                  <c:v>0.90476190476190477</c:v>
                </c:pt>
                <c:pt idx="7">
                  <c:v>0.85714285714285721</c:v>
                </c:pt>
                <c:pt idx="8">
                  <c:v>0.80952380952380953</c:v>
                </c:pt>
                <c:pt idx="9">
                  <c:v>0.80952380952380953</c:v>
                </c:pt>
                <c:pt idx="10">
                  <c:v>0.82539682539682546</c:v>
                </c:pt>
                <c:pt idx="11">
                  <c:v>0.80952380952380953</c:v>
                </c:pt>
                <c:pt idx="12">
                  <c:v>0.90476190476190477</c:v>
                </c:pt>
                <c:pt idx="13">
                  <c:v>0.92063492063492058</c:v>
                </c:pt>
                <c:pt idx="14">
                  <c:v>0.85714285714285721</c:v>
                </c:pt>
                <c:pt idx="15">
                  <c:v>0.7777777777777779</c:v>
                </c:pt>
                <c:pt idx="16">
                  <c:v>0.7777777777777779</c:v>
                </c:pt>
                <c:pt idx="17">
                  <c:v>0.82539682539682546</c:v>
                </c:pt>
                <c:pt idx="18">
                  <c:v>0.82539682539682546</c:v>
                </c:pt>
                <c:pt idx="19">
                  <c:v>0.7777777777777779</c:v>
                </c:pt>
                <c:pt idx="20">
                  <c:v>0.76190476190476186</c:v>
                </c:pt>
                <c:pt idx="21">
                  <c:v>0.73015873015873012</c:v>
                </c:pt>
                <c:pt idx="22">
                  <c:v>0.76190476190476186</c:v>
                </c:pt>
                <c:pt idx="23">
                  <c:v>0.73015873015873012</c:v>
                </c:pt>
                <c:pt idx="24">
                  <c:v>0.80952380952380953</c:v>
                </c:pt>
                <c:pt idx="25">
                  <c:v>0.80952380952380953</c:v>
                </c:pt>
                <c:pt idx="26">
                  <c:v>0.76190476190476186</c:v>
                </c:pt>
                <c:pt idx="27">
                  <c:v>0.7142857142857143</c:v>
                </c:pt>
                <c:pt idx="28">
                  <c:v>0.69841269841269848</c:v>
                </c:pt>
                <c:pt idx="29">
                  <c:v>0.76190476190476186</c:v>
                </c:pt>
                <c:pt idx="30">
                  <c:v>0.79365079365079372</c:v>
                </c:pt>
                <c:pt idx="31">
                  <c:v>0.73015873015873012</c:v>
                </c:pt>
                <c:pt idx="32">
                  <c:v>0.69841269841269848</c:v>
                </c:pt>
                <c:pt idx="33">
                  <c:v>0.6507936507936507</c:v>
                </c:pt>
                <c:pt idx="34">
                  <c:v>0.68253968253968256</c:v>
                </c:pt>
                <c:pt idx="35">
                  <c:v>0.68253968253968256</c:v>
                </c:pt>
                <c:pt idx="36">
                  <c:v>0.79365079365079372</c:v>
                </c:pt>
                <c:pt idx="37">
                  <c:v>0.7777777777777779</c:v>
                </c:pt>
                <c:pt idx="38">
                  <c:v>0.7142857142857143</c:v>
                </c:pt>
                <c:pt idx="39">
                  <c:v>0.68253968253968256</c:v>
                </c:pt>
                <c:pt idx="40">
                  <c:v>0.68253968253968256</c:v>
                </c:pt>
                <c:pt idx="41">
                  <c:v>0.74603174603174605</c:v>
                </c:pt>
                <c:pt idx="42">
                  <c:v>0.7777777777777779</c:v>
                </c:pt>
                <c:pt idx="43">
                  <c:v>0.73015873015873012</c:v>
                </c:pt>
                <c:pt idx="44">
                  <c:v>0.7142857142857143</c:v>
                </c:pt>
                <c:pt idx="45">
                  <c:v>0.69841269841269848</c:v>
                </c:pt>
                <c:pt idx="46">
                  <c:v>0.7142857142857143</c:v>
                </c:pt>
                <c:pt idx="47">
                  <c:v>0.76190476190476186</c:v>
                </c:pt>
                <c:pt idx="48">
                  <c:v>0.85714285714285721</c:v>
                </c:pt>
                <c:pt idx="49">
                  <c:v>0.82539682539682546</c:v>
                </c:pt>
                <c:pt idx="50">
                  <c:v>0.82539682539682546</c:v>
                </c:pt>
                <c:pt idx="51">
                  <c:v>0.76190476190476186</c:v>
                </c:pt>
                <c:pt idx="52">
                  <c:v>0.82539682539682546</c:v>
                </c:pt>
                <c:pt idx="53">
                  <c:v>0.90476190476190477</c:v>
                </c:pt>
                <c:pt idx="54">
                  <c:v>0.95238095238095244</c:v>
                </c:pt>
                <c:pt idx="55">
                  <c:v>0.96825396825396826</c:v>
                </c:pt>
                <c:pt idx="56">
                  <c:v>0.95238095238095244</c:v>
                </c:pt>
                <c:pt idx="57">
                  <c:v>0.96825396825396826</c:v>
                </c:pt>
                <c:pt idx="58">
                  <c:v>1.0317460317460319</c:v>
                </c:pt>
                <c:pt idx="59">
                  <c:v>1.126984126984127</c:v>
                </c:pt>
                <c:pt idx="60">
                  <c:v>1.3492063492063493</c:v>
                </c:pt>
                <c:pt idx="61">
                  <c:v>1.4126984126984128</c:v>
                </c:pt>
                <c:pt idx="62">
                  <c:v>1.4285714285714286</c:v>
                </c:pt>
                <c:pt idx="63">
                  <c:v>1.3650793650793651</c:v>
                </c:pt>
                <c:pt idx="64">
                  <c:v>1.4444444444444444</c:v>
                </c:pt>
                <c:pt idx="65">
                  <c:v>1.5396825396825395</c:v>
                </c:pt>
                <c:pt idx="66">
                  <c:v>1.5396825396825395</c:v>
                </c:pt>
                <c:pt idx="67">
                  <c:v>1.5238095238095237</c:v>
                </c:pt>
                <c:pt idx="68">
                  <c:v>1.5079365079365079</c:v>
                </c:pt>
                <c:pt idx="69">
                  <c:v>1.5079365079365079</c:v>
                </c:pt>
                <c:pt idx="70">
                  <c:v>1.4920634920634921</c:v>
                </c:pt>
                <c:pt idx="71">
                  <c:v>1.5396825396825395</c:v>
                </c:pt>
                <c:pt idx="72">
                  <c:v>1.6825396825396826</c:v>
                </c:pt>
                <c:pt idx="73">
                  <c:v>1.6507936507936509</c:v>
                </c:pt>
                <c:pt idx="74">
                  <c:v>1.6190476190476191</c:v>
                </c:pt>
                <c:pt idx="75">
                  <c:v>1.5079365079365079</c:v>
                </c:pt>
                <c:pt idx="76">
                  <c:v>1.4761904761904763</c:v>
                </c:pt>
                <c:pt idx="77">
                  <c:v>1.5238095238095237</c:v>
                </c:pt>
                <c:pt idx="78">
                  <c:v>1.5396825396825395</c:v>
                </c:pt>
                <c:pt idx="79">
                  <c:v>1.5079365079365079</c:v>
                </c:pt>
              </c:numCache>
            </c:numRef>
          </c:yVal>
          <c:smooth val="0"/>
          <c:extLst>
            <c:ext xmlns:c16="http://schemas.microsoft.com/office/drawing/2014/chart" uri="{C3380CC4-5D6E-409C-BE32-E72D297353CC}">
              <c16:uniqueId val="{00000000-8823-4EA2-A219-C94592186951}"/>
            </c:ext>
          </c:extLst>
        </c:ser>
        <c:ser>
          <c:idx val="1"/>
          <c:order val="1"/>
          <c:tx>
            <c:v>Google Trends</c:v>
          </c:tx>
          <c:marker>
            <c:symbol val="none"/>
          </c:marker>
          <c:xVal>
            <c:numRef>
              <c:f>'Steps 7 and 8'!$B$8:$B$87</c:f>
              <c:numCache>
                <c:formatCode>[$-409]mmmm\-yy;@</c:formatCode>
                <c:ptCount val="80"/>
                <c:pt idx="0">
                  <c:v>37989</c:v>
                </c:pt>
                <c:pt idx="1">
                  <c:v>38019.5</c:v>
                </c:pt>
                <c:pt idx="2">
                  <c:v>38050</c:v>
                </c:pt>
                <c:pt idx="3">
                  <c:v>38080.5</c:v>
                </c:pt>
                <c:pt idx="4">
                  <c:v>38111</c:v>
                </c:pt>
                <c:pt idx="5">
                  <c:v>38141.5</c:v>
                </c:pt>
                <c:pt idx="6">
                  <c:v>38172</c:v>
                </c:pt>
                <c:pt idx="7">
                  <c:v>38202.5</c:v>
                </c:pt>
                <c:pt idx="8">
                  <c:v>38233</c:v>
                </c:pt>
                <c:pt idx="9">
                  <c:v>38263.5</c:v>
                </c:pt>
                <c:pt idx="10">
                  <c:v>38294</c:v>
                </c:pt>
                <c:pt idx="11">
                  <c:v>38324.5</c:v>
                </c:pt>
                <c:pt idx="12">
                  <c:v>38355</c:v>
                </c:pt>
                <c:pt idx="13">
                  <c:v>38385.5</c:v>
                </c:pt>
                <c:pt idx="14">
                  <c:v>38416</c:v>
                </c:pt>
                <c:pt idx="15">
                  <c:v>38446.5</c:v>
                </c:pt>
                <c:pt idx="16">
                  <c:v>38477</c:v>
                </c:pt>
                <c:pt idx="17">
                  <c:v>38507.5</c:v>
                </c:pt>
                <c:pt idx="18">
                  <c:v>38538</c:v>
                </c:pt>
                <c:pt idx="19">
                  <c:v>38568.5</c:v>
                </c:pt>
                <c:pt idx="20">
                  <c:v>38599</c:v>
                </c:pt>
                <c:pt idx="21">
                  <c:v>38629.5</c:v>
                </c:pt>
                <c:pt idx="22">
                  <c:v>38660</c:v>
                </c:pt>
                <c:pt idx="23">
                  <c:v>38690.5</c:v>
                </c:pt>
                <c:pt idx="24">
                  <c:v>38721</c:v>
                </c:pt>
                <c:pt idx="25">
                  <c:v>38751.5</c:v>
                </c:pt>
                <c:pt idx="26">
                  <c:v>38782</c:v>
                </c:pt>
                <c:pt idx="27">
                  <c:v>38812.5</c:v>
                </c:pt>
                <c:pt idx="28">
                  <c:v>38843</c:v>
                </c:pt>
                <c:pt idx="29">
                  <c:v>38873.5</c:v>
                </c:pt>
                <c:pt idx="30">
                  <c:v>38904</c:v>
                </c:pt>
                <c:pt idx="31">
                  <c:v>38934.5</c:v>
                </c:pt>
                <c:pt idx="32">
                  <c:v>38965</c:v>
                </c:pt>
                <c:pt idx="33">
                  <c:v>38995.5</c:v>
                </c:pt>
                <c:pt idx="34">
                  <c:v>39026</c:v>
                </c:pt>
                <c:pt idx="35">
                  <c:v>39056.5</c:v>
                </c:pt>
                <c:pt idx="36">
                  <c:v>39087</c:v>
                </c:pt>
                <c:pt idx="37">
                  <c:v>39117.5</c:v>
                </c:pt>
                <c:pt idx="38">
                  <c:v>39148</c:v>
                </c:pt>
                <c:pt idx="39">
                  <c:v>39178.5</c:v>
                </c:pt>
                <c:pt idx="40">
                  <c:v>39209</c:v>
                </c:pt>
                <c:pt idx="41">
                  <c:v>39239.5</c:v>
                </c:pt>
                <c:pt idx="42">
                  <c:v>39270</c:v>
                </c:pt>
                <c:pt idx="43">
                  <c:v>39300.5</c:v>
                </c:pt>
                <c:pt idx="44">
                  <c:v>39331</c:v>
                </c:pt>
                <c:pt idx="45">
                  <c:v>39361.5</c:v>
                </c:pt>
                <c:pt idx="46">
                  <c:v>39392</c:v>
                </c:pt>
                <c:pt idx="47">
                  <c:v>39422.5</c:v>
                </c:pt>
                <c:pt idx="48">
                  <c:v>39453</c:v>
                </c:pt>
                <c:pt idx="49">
                  <c:v>39483.5</c:v>
                </c:pt>
                <c:pt idx="50">
                  <c:v>39514</c:v>
                </c:pt>
                <c:pt idx="51">
                  <c:v>39544.5</c:v>
                </c:pt>
                <c:pt idx="52">
                  <c:v>39575</c:v>
                </c:pt>
                <c:pt idx="53">
                  <c:v>39605.5</c:v>
                </c:pt>
                <c:pt idx="54">
                  <c:v>39636</c:v>
                </c:pt>
                <c:pt idx="55">
                  <c:v>39666.5</c:v>
                </c:pt>
                <c:pt idx="56">
                  <c:v>39697</c:v>
                </c:pt>
                <c:pt idx="57">
                  <c:v>39727.5</c:v>
                </c:pt>
                <c:pt idx="58">
                  <c:v>39758</c:v>
                </c:pt>
                <c:pt idx="59">
                  <c:v>39788.5</c:v>
                </c:pt>
                <c:pt idx="60">
                  <c:v>39819</c:v>
                </c:pt>
                <c:pt idx="61">
                  <c:v>39849.5</c:v>
                </c:pt>
                <c:pt idx="62">
                  <c:v>39880</c:v>
                </c:pt>
                <c:pt idx="63">
                  <c:v>39910.5</c:v>
                </c:pt>
                <c:pt idx="64">
                  <c:v>39941</c:v>
                </c:pt>
                <c:pt idx="65">
                  <c:v>39971.5</c:v>
                </c:pt>
                <c:pt idx="66">
                  <c:v>40002</c:v>
                </c:pt>
                <c:pt idx="67">
                  <c:v>40032.5</c:v>
                </c:pt>
                <c:pt idx="68">
                  <c:v>40063</c:v>
                </c:pt>
                <c:pt idx="69">
                  <c:v>40093.5</c:v>
                </c:pt>
                <c:pt idx="70">
                  <c:v>40124</c:v>
                </c:pt>
                <c:pt idx="71">
                  <c:v>40154.5</c:v>
                </c:pt>
                <c:pt idx="72">
                  <c:v>40185</c:v>
                </c:pt>
                <c:pt idx="73">
                  <c:v>40215.5</c:v>
                </c:pt>
                <c:pt idx="74">
                  <c:v>40246</c:v>
                </c:pt>
                <c:pt idx="75">
                  <c:v>40276.5</c:v>
                </c:pt>
                <c:pt idx="76">
                  <c:v>40307</c:v>
                </c:pt>
                <c:pt idx="77">
                  <c:v>40337.5</c:v>
                </c:pt>
                <c:pt idx="78">
                  <c:v>40368</c:v>
                </c:pt>
                <c:pt idx="79">
                  <c:v>40398.5</c:v>
                </c:pt>
              </c:numCache>
            </c:numRef>
          </c:xVal>
          <c:yVal>
            <c:numRef>
              <c:f>'Steps 7 and 8'!$F$8:$F$87</c:f>
              <c:numCache>
                <c:formatCode>0%</c:formatCode>
                <c:ptCount val="80"/>
                <c:pt idx="0">
                  <c:v>1</c:v>
                </c:pt>
                <c:pt idx="1">
                  <c:v>0.94374999999999998</c:v>
                </c:pt>
                <c:pt idx="2">
                  <c:v>0.92125000000000001</c:v>
                </c:pt>
                <c:pt idx="3">
                  <c:v>0.88749999999999996</c:v>
                </c:pt>
                <c:pt idx="4">
                  <c:v>0.88749999999999996</c:v>
                </c:pt>
                <c:pt idx="5">
                  <c:v>0.90999999999999992</c:v>
                </c:pt>
                <c:pt idx="6">
                  <c:v>0.90999999999999992</c:v>
                </c:pt>
                <c:pt idx="7">
                  <c:v>0.86499999999999999</c:v>
                </c:pt>
                <c:pt idx="8">
                  <c:v>0.88749999999999996</c:v>
                </c:pt>
                <c:pt idx="9">
                  <c:v>0.89874999999999994</c:v>
                </c:pt>
                <c:pt idx="10">
                  <c:v>0.89874999999999994</c:v>
                </c:pt>
                <c:pt idx="11">
                  <c:v>0.86499999999999999</c:v>
                </c:pt>
                <c:pt idx="12">
                  <c:v>0.92125000000000001</c:v>
                </c:pt>
                <c:pt idx="13">
                  <c:v>0.87624999999999997</c:v>
                </c:pt>
                <c:pt idx="14">
                  <c:v>0.85375000000000001</c:v>
                </c:pt>
                <c:pt idx="15">
                  <c:v>0.89874999999999994</c:v>
                </c:pt>
                <c:pt idx="16">
                  <c:v>0.84250000000000003</c:v>
                </c:pt>
                <c:pt idx="17">
                  <c:v>0.85375000000000001</c:v>
                </c:pt>
                <c:pt idx="18">
                  <c:v>0.87624999999999997</c:v>
                </c:pt>
                <c:pt idx="19">
                  <c:v>0.83125000000000004</c:v>
                </c:pt>
                <c:pt idx="20">
                  <c:v>0.87624999999999997</c:v>
                </c:pt>
                <c:pt idx="21">
                  <c:v>0.86499999999999999</c:v>
                </c:pt>
                <c:pt idx="22">
                  <c:v>0.87624999999999997</c:v>
                </c:pt>
                <c:pt idx="23">
                  <c:v>0.86499999999999999</c:v>
                </c:pt>
                <c:pt idx="24">
                  <c:v>0.92125000000000001</c:v>
                </c:pt>
                <c:pt idx="25">
                  <c:v>0.85375000000000001</c:v>
                </c:pt>
                <c:pt idx="26">
                  <c:v>0.84250000000000003</c:v>
                </c:pt>
                <c:pt idx="27">
                  <c:v>0.87624999999999997</c:v>
                </c:pt>
                <c:pt idx="28">
                  <c:v>0.84250000000000003</c:v>
                </c:pt>
                <c:pt idx="29">
                  <c:v>0.85375000000000001</c:v>
                </c:pt>
                <c:pt idx="30">
                  <c:v>0.87624999999999997</c:v>
                </c:pt>
                <c:pt idx="31">
                  <c:v>0.85375000000000001</c:v>
                </c:pt>
                <c:pt idx="32">
                  <c:v>0.85375000000000001</c:v>
                </c:pt>
                <c:pt idx="33">
                  <c:v>0.86499999999999999</c:v>
                </c:pt>
                <c:pt idx="34">
                  <c:v>0.88749999999999996</c:v>
                </c:pt>
                <c:pt idx="35">
                  <c:v>0.87624999999999997</c:v>
                </c:pt>
                <c:pt idx="36">
                  <c:v>0.94374999999999998</c:v>
                </c:pt>
                <c:pt idx="37">
                  <c:v>0.88749999999999996</c:v>
                </c:pt>
                <c:pt idx="38">
                  <c:v>0.87624999999999997</c:v>
                </c:pt>
                <c:pt idx="39">
                  <c:v>0.88749999999999996</c:v>
                </c:pt>
                <c:pt idx="40">
                  <c:v>0.86499999999999999</c:v>
                </c:pt>
                <c:pt idx="41">
                  <c:v>0.88749999999999996</c:v>
                </c:pt>
                <c:pt idx="42">
                  <c:v>0.89874999999999994</c:v>
                </c:pt>
                <c:pt idx="43">
                  <c:v>0.87624999999999997</c:v>
                </c:pt>
                <c:pt idx="44">
                  <c:v>0.87624999999999997</c:v>
                </c:pt>
                <c:pt idx="45">
                  <c:v>0.88749999999999996</c:v>
                </c:pt>
                <c:pt idx="46">
                  <c:v>0.92125000000000001</c:v>
                </c:pt>
                <c:pt idx="47">
                  <c:v>0.9325</c:v>
                </c:pt>
                <c:pt idx="48">
                  <c:v>1.0225</c:v>
                </c:pt>
                <c:pt idx="49">
                  <c:v>0.95499999999999996</c:v>
                </c:pt>
                <c:pt idx="50">
                  <c:v>0.95499999999999996</c:v>
                </c:pt>
                <c:pt idx="51">
                  <c:v>0.97750000000000004</c:v>
                </c:pt>
                <c:pt idx="52">
                  <c:v>0.92125000000000001</c:v>
                </c:pt>
                <c:pt idx="53">
                  <c:v>1</c:v>
                </c:pt>
                <c:pt idx="54">
                  <c:v>1.0562499999999999</c:v>
                </c:pt>
                <c:pt idx="55">
                  <c:v>1.0337499999999999</c:v>
                </c:pt>
                <c:pt idx="56">
                  <c:v>1.12375</c:v>
                </c:pt>
                <c:pt idx="57">
                  <c:v>1.2137499999999999</c:v>
                </c:pt>
                <c:pt idx="58">
                  <c:v>1.3262499999999999</c:v>
                </c:pt>
                <c:pt idx="59">
                  <c:v>1.4612499999999999</c:v>
                </c:pt>
                <c:pt idx="60">
                  <c:v>1.68625</c:v>
                </c:pt>
                <c:pt idx="61">
                  <c:v>1.68625</c:v>
                </c:pt>
                <c:pt idx="62">
                  <c:v>1.7087499999999998</c:v>
                </c:pt>
                <c:pt idx="63">
                  <c:v>1.6187499999999999</c:v>
                </c:pt>
                <c:pt idx="64">
                  <c:v>1.54</c:v>
                </c:pt>
                <c:pt idx="65">
                  <c:v>1.6412499999999999</c:v>
                </c:pt>
                <c:pt idx="66">
                  <c:v>1.7087499999999998</c:v>
                </c:pt>
                <c:pt idx="67">
                  <c:v>1.6187499999999999</c:v>
                </c:pt>
                <c:pt idx="68">
                  <c:v>1.57375</c:v>
                </c:pt>
                <c:pt idx="69">
                  <c:v>1.6524999999999999</c:v>
                </c:pt>
                <c:pt idx="70">
                  <c:v>1.7200000000000002</c:v>
                </c:pt>
                <c:pt idx="71">
                  <c:v>1.6524999999999999</c:v>
                </c:pt>
                <c:pt idx="72">
                  <c:v>1.7875000000000001</c:v>
                </c:pt>
                <c:pt idx="73">
                  <c:v>1.63</c:v>
                </c:pt>
                <c:pt idx="74">
                  <c:v>1.6074999999999999</c:v>
                </c:pt>
                <c:pt idx="75">
                  <c:v>1.7987500000000001</c:v>
                </c:pt>
                <c:pt idx="76">
                  <c:v>1.4837499999999999</c:v>
                </c:pt>
                <c:pt idx="77">
                  <c:v>1.6974999999999998</c:v>
                </c:pt>
                <c:pt idx="78">
                  <c:v>2.0012499999999998</c:v>
                </c:pt>
                <c:pt idx="79">
                  <c:v>1.5175000000000001</c:v>
                </c:pt>
              </c:numCache>
            </c:numRef>
          </c:yVal>
          <c:smooth val="0"/>
          <c:extLst>
            <c:ext xmlns:c16="http://schemas.microsoft.com/office/drawing/2014/chart" uri="{C3380CC4-5D6E-409C-BE32-E72D297353CC}">
              <c16:uniqueId val="{00000001-8823-4EA2-A219-C94592186951}"/>
            </c:ext>
          </c:extLst>
        </c:ser>
        <c:dLbls>
          <c:showLegendKey val="0"/>
          <c:showVal val="0"/>
          <c:showCatName val="0"/>
          <c:showSerName val="0"/>
          <c:showPercent val="0"/>
          <c:showBubbleSize val="0"/>
        </c:dLbls>
        <c:axId val="1869275968"/>
        <c:axId val="1"/>
      </c:scatterChart>
      <c:valAx>
        <c:axId val="1869275968"/>
        <c:scaling>
          <c:orientation val="minMax"/>
          <c:max val="40500"/>
          <c:min val="37989"/>
        </c:scaling>
        <c:delete val="0"/>
        <c:axPos val="b"/>
        <c:numFmt formatCode="yyyy;@"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majorUnit val="365"/>
      </c:valAx>
      <c:valAx>
        <c:axId val="1"/>
        <c:scaling>
          <c:orientation val="minMax"/>
          <c:min val="0.5"/>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69275968"/>
        <c:crosses val="autoZero"/>
        <c:crossBetween val="midCat"/>
      </c:valAx>
    </c:plotArea>
    <c:legend>
      <c:legendPos val="r"/>
      <c:layout>
        <c:manualLayout>
          <c:xMode val="edge"/>
          <c:yMode val="edge"/>
          <c:x val="0.23559661276021859"/>
          <c:y val="0.20266420445462555"/>
          <c:w val="0.29324259247814444"/>
          <c:h val="0.15947347235773815"/>
        </c:manualLayout>
      </c:layout>
      <c:overlay val="0"/>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1"/>
            <c:dispEq val="1"/>
            <c:trendlineLbl>
              <c:layout>
                <c:manualLayout>
                  <c:x val="2.6327254022353022E-3"/>
                  <c:y val="0.34708795078288357"/>
                </c:manualLayout>
              </c:layout>
              <c:tx>
                <c:rich>
                  <a:bodyPr/>
                  <a:lstStyle/>
                  <a:p>
                    <a:pPr>
                      <a:defRPr/>
                    </a:pPr>
                    <a:r>
                      <a:rPr lang="en-US" baseline="0"/>
                      <a:t>R² = 0.9238</a:t>
                    </a:r>
                    <a:endParaRPr lang="en-US"/>
                  </a:p>
                </c:rich>
              </c:tx>
              <c:numFmt formatCode="General" sourceLinked="0"/>
            </c:trendlineLbl>
          </c:trendline>
          <c:xVal>
            <c:numRef>
              <c:f>'Steps 7 and 8'!$F$8:$F$87</c:f>
              <c:numCache>
                <c:formatCode>0%</c:formatCode>
                <c:ptCount val="80"/>
                <c:pt idx="0">
                  <c:v>1</c:v>
                </c:pt>
                <c:pt idx="1">
                  <c:v>0.94374999999999998</c:v>
                </c:pt>
                <c:pt idx="2">
                  <c:v>0.92125000000000001</c:v>
                </c:pt>
                <c:pt idx="3">
                  <c:v>0.88749999999999996</c:v>
                </c:pt>
                <c:pt idx="4">
                  <c:v>0.88749999999999996</c:v>
                </c:pt>
                <c:pt idx="5">
                  <c:v>0.90999999999999992</c:v>
                </c:pt>
                <c:pt idx="6">
                  <c:v>0.90999999999999992</c:v>
                </c:pt>
                <c:pt idx="7">
                  <c:v>0.86499999999999999</c:v>
                </c:pt>
                <c:pt idx="8">
                  <c:v>0.88749999999999996</c:v>
                </c:pt>
                <c:pt idx="9">
                  <c:v>0.89874999999999994</c:v>
                </c:pt>
                <c:pt idx="10">
                  <c:v>0.89874999999999994</c:v>
                </c:pt>
                <c:pt idx="11">
                  <c:v>0.86499999999999999</c:v>
                </c:pt>
                <c:pt idx="12">
                  <c:v>0.92125000000000001</c:v>
                </c:pt>
                <c:pt idx="13">
                  <c:v>0.87624999999999997</c:v>
                </c:pt>
                <c:pt idx="14">
                  <c:v>0.85375000000000001</c:v>
                </c:pt>
                <c:pt idx="15">
                  <c:v>0.89874999999999994</c:v>
                </c:pt>
                <c:pt idx="16">
                  <c:v>0.84250000000000003</c:v>
                </c:pt>
                <c:pt idx="17">
                  <c:v>0.85375000000000001</c:v>
                </c:pt>
                <c:pt idx="18">
                  <c:v>0.87624999999999997</c:v>
                </c:pt>
                <c:pt idx="19">
                  <c:v>0.83125000000000004</c:v>
                </c:pt>
                <c:pt idx="20">
                  <c:v>0.87624999999999997</c:v>
                </c:pt>
                <c:pt idx="21">
                  <c:v>0.86499999999999999</c:v>
                </c:pt>
                <c:pt idx="22">
                  <c:v>0.87624999999999997</c:v>
                </c:pt>
                <c:pt idx="23">
                  <c:v>0.86499999999999999</c:v>
                </c:pt>
                <c:pt idx="24">
                  <c:v>0.92125000000000001</c:v>
                </c:pt>
                <c:pt idx="25">
                  <c:v>0.85375000000000001</c:v>
                </c:pt>
                <c:pt idx="26">
                  <c:v>0.84250000000000003</c:v>
                </c:pt>
                <c:pt idx="27">
                  <c:v>0.87624999999999997</c:v>
                </c:pt>
                <c:pt idx="28">
                  <c:v>0.84250000000000003</c:v>
                </c:pt>
                <c:pt idx="29">
                  <c:v>0.85375000000000001</c:v>
                </c:pt>
                <c:pt idx="30">
                  <c:v>0.87624999999999997</c:v>
                </c:pt>
                <c:pt idx="31">
                  <c:v>0.85375000000000001</c:v>
                </c:pt>
                <c:pt idx="32">
                  <c:v>0.85375000000000001</c:v>
                </c:pt>
                <c:pt idx="33">
                  <c:v>0.86499999999999999</c:v>
                </c:pt>
                <c:pt idx="34">
                  <c:v>0.88749999999999996</c:v>
                </c:pt>
                <c:pt idx="35">
                  <c:v>0.87624999999999997</c:v>
                </c:pt>
                <c:pt idx="36">
                  <c:v>0.94374999999999998</c:v>
                </c:pt>
                <c:pt idx="37">
                  <c:v>0.88749999999999996</c:v>
                </c:pt>
                <c:pt idx="38">
                  <c:v>0.87624999999999997</c:v>
                </c:pt>
                <c:pt idx="39">
                  <c:v>0.88749999999999996</c:v>
                </c:pt>
                <c:pt idx="40">
                  <c:v>0.86499999999999999</c:v>
                </c:pt>
                <c:pt idx="41">
                  <c:v>0.88749999999999996</c:v>
                </c:pt>
                <c:pt idx="42">
                  <c:v>0.89874999999999994</c:v>
                </c:pt>
                <c:pt idx="43">
                  <c:v>0.87624999999999997</c:v>
                </c:pt>
                <c:pt idx="44">
                  <c:v>0.87624999999999997</c:v>
                </c:pt>
                <c:pt idx="45">
                  <c:v>0.88749999999999996</c:v>
                </c:pt>
                <c:pt idx="46">
                  <c:v>0.92125000000000001</c:v>
                </c:pt>
                <c:pt idx="47">
                  <c:v>0.9325</c:v>
                </c:pt>
                <c:pt idx="48">
                  <c:v>1.0225</c:v>
                </c:pt>
                <c:pt idx="49">
                  <c:v>0.95499999999999996</c:v>
                </c:pt>
                <c:pt idx="50">
                  <c:v>0.95499999999999996</c:v>
                </c:pt>
                <c:pt idx="51">
                  <c:v>0.97750000000000004</c:v>
                </c:pt>
                <c:pt idx="52">
                  <c:v>0.92125000000000001</c:v>
                </c:pt>
                <c:pt idx="53">
                  <c:v>1</c:v>
                </c:pt>
                <c:pt idx="54">
                  <c:v>1.0562499999999999</c:v>
                </c:pt>
                <c:pt idx="55">
                  <c:v>1.0337499999999999</c:v>
                </c:pt>
                <c:pt idx="56">
                  <c:v>1.12375</c:v>
                </c:pt>
                <c:pt idx="57">
                  <c:v>1.2137499999999999</c:v>
                </c:pt>
                <c:pt idx="58">
                  <c:v>1.3262499999999999</c:v>
                </c:pt>
                <c:pt idx="59">
                  <c:v>1.4612499999999999</c:v>
                </c:pt>
                <c:pt idx="60">
                  <c:v>1.68625</c:v>
                </c:pt>
                <c:pt idx="61">
                  <c:v>1.68625</c:v>
                </c:pt>
                <c:pt idx="62">
                  <c:v>1.7087499999999998</c:v>
                </c:pt>
                <c:pt idx="63">
                  <c:v>1.6187499999999999</c:v>
                </c:pt>
                <c:pt idx="64">
                  <c:v>1.54</c:v>
                </c:pt>
                <c:pt idx="65">
                  <c:v>1.6412499999999999</c:v>
                </c:pt>
                <c:pt idx="66">
                  <c:v>1.7087499999999998</c:v>
                </c:pt>
                <c:pt idx="67">
                  <c:v>1.6187499999999999</c:v>
                </c:pt>
                <c:pt idx="68">
                  <c:v>1.57375</c:v>
                </c:pt>
                <c:pt idx="69">
                  <c:v>1.6524999999999999</c:v>
                </c:pt>
                <c:pt idx="70">
                  <c:v>1.7200000000000002</c:v>
                </c:pt>
                <c:pt idx="71">
                  <c:v>1.6524999999999999</c:v>
                </c:pt>
                <c:pt idx="72">
                  <c:v>1.7875000000000001</c:v>
                </c:pt>
                <c:pt idx="73">
                  <c:v>1.63</c:v>
                </c:pt>
                <c:pt idx="74">
                  <c:v>1.6074999999999999</c:v>
                </c:pt>
                <c:pt idx="75">
                  <c:v>1.7987500000000001</c:v>
                </c:pt>
                <c:pt idx="76">
                  <c:v>1.4837499999999999</c:v>
                </c:pt>
                <c:pt idx="77">
                  <c:v>1.6974999999999998</c:v>
                </c:pt>
                <c:pt idx="78">
                  <c:v>2.0012499999999998</c:v>
                </c:pt>
                <c:pt idx="79">
                  <c:v>1.5175000000000001</c:v>
                </c:pt>
              </c:numCache>
            </c:numRef>
          </c:xVal>
          <c:yVal>
            <c:numRef>
              <c:f>'Steps 7 and 8'!$E$8:$E$87</c:f>
              <c:numCache>
                <c:formatCode>0%</c:formatCode>
                <c:ptCount val="80"/>
                <c:pt idx="0">
                  <c:v>1</c:v>
                </c:pt>
                <c:pt idx="1">
                  <c:v>0.95238095238095244</c:v>
                </c:pt>
                <c:pt idx="2">
                  <c:v>0.95238095238095244</c:v>
                </c:pt>
                <c:pt idx="3">
                  <c:v>0.85714285714285721</c:v>
                </c:pt>
                <c:pt idx="4">
                  <c:v>0.84126984126984128</c:v>
                </c:pt>
                <c:pt idx="5">
                  <c:v>0.92063492063492058</c:v>
                </c:pt>
                <c:pt idx="6">
                  <c:v>0.90476190476190477</c:v>
                </c:pt>
                <c:pt idx="7">
                  <c:v>0.85714285714285721</c:v>
                </c:pt>
                <c:pt idx="8">
                  <c:v>0.80952380952380953</c:v>
                </c:pt>
                <c:pt idx="9">
                  <c:v>0.80952380952380953</c:v>
                </c:pt>
                <c:pt idx="10">
                  <c:v>0.82539682539682546</c:v>
                </c:pt>
                <c:pt idx="11">
                  <c:v>0.80952380952380953</c:v>
                </c:pt>
                <c:pt idx="12">
                  <c:v>0.90476190476190477</c:v>
                </c:pt>
                <c:pt idx="13">
                  <c:v>0.92063492063492058</c:v>
                </c:pt>
                <c:pt idx="14">
                  <c:v>0.85714285714285721</c:v>
                </c:pt>
                <c:pt idx="15">
                  <c:v>0.7777777777777779</c:v>
                </c:pt>
                <c:pt idx="16">
                  <c:v>0.7777777777777779</c:v>
                </c:pt>
                <c:pt idx="17">
                  <c:v>0.82539682539682546</c:v>
                </c:pt>
                <c:pt idx="18">
                  <c:v>0.82539682539682546</c:v>
                </c:pt>
                <c:pt idx="19">
                  <c:v>0.7777777777777779</c:v>
                </c:pt>
                <c:pt idx="20">
                  <c:v>0.76190476190476186</c:v>
                </c:pt>
                <c:pt idx="21">
                  <c:v>0.73015873015873012</c:v>
                </c:pt>
                <c:pt idx="22">
                  <c:v>0.76190476190476186</c:v>
                </c:pt>
                <c:pt idx="23">
                  <c:v>0.73015873015873012</c:v>
                </c:pt>
                <c:pt idx="24">
                  <c:v>0.80952380952380953</c:v>
                </c:pt>
                <c:pt idx="25">
                  <c:v>0.80952380952380953</c:v>
                </c:pt>
                <c:pt idx="26">
                  <c:v>0.76190476190476186</c:v>
                </c:pt>
                <c:pt idx="27">
                  <c:v>0.7142857142857143</c:v>
                </c:pt>
                <c:pt idx="28">
                  <c:v>0.69841269841269848</c:v>
                </c:pt>
                <c:pt idx="29">
                  <c:v>0.76190476190476186</c:v>
                </c:pt>
                <c:pt idx="30">
                  <c:v>0.79365079365079372</c:v>
                </c:pt>
                <c:pt idx="31">
                  <c:v>0.73015873015873012</c:v>
                </c:pt>
                <c:pt idx="32">
                  <c:v>0.69841269841269848</c:v>
                </c:pt>
                <c:pt idx="33">
                  <c:v>0.6507936507936507</c:v>
                </c:pt>
                <c:pt idx="34">
                  <c:v>0.68253968253968256</c:v>
                </c:pt>
                <c:pt idx="35">
                  <c:v>0.68253968253968256</c:v>
                </c:pt>
                <c:pt idx="36">
                  <c:v>0.79365079365079372</c:v>
                </c:pt>
                <c:pt idx="37">
                  <c:v>0.7777777777777779</c:v>
                </c:pt>
                <c:pt idx="38">
                  <c:v>0.7142857142857143</c:v>
                </c:pt>
                <c:pt idx="39">
                  <c:v>0.68253968253968256</c:v>
                </c:pt>
                <c:pt idx="40">
                  <c:v>0.68253968253968256</c:v>
                </c:pt>
                <c:pt idx="41">
                  <c:v>0.74603174603174605</c:v>
                </c:pt>
                <c:pt idx="42">
                  <c:v>0.7777777777777779</c:v>
                </c:pt>
                <c:pt idx="43">
                  <c:v>0.73015873015873012</c:v>
                </c:pt>
                <c:pt idx="44">
                  <c:v>0.7142857142857143</c:v>
                </c:pt>
                <c:pt idx="45">
                  <c:v>0.69841269841269848</c:v>
                </c:pt>
                <c:pt idx="46">
                  <c:v>0.7142857142857143</c:v>
                </c:pt>
                <c:pt idx="47">
                  <c:v>0.76190476190476186</c:v>
                </c:pt>
                <c:pt idx="48">
                  <c:v>0.85714285714285721</c:v>
                </c:pt>
                <c:pt idx="49">
                  <c:v>0.82539682539682546</c:v>
                </c:pt>
                <c:pt idx="50">
                  <c:v>0.82539682539682546</c:v>
                </c:pt>
                <c:pt idx="51">
                  <c:v>0.76190476190476186</c:v>
                </c:pt>
                <c:pt idx="52">
                  <c:v>0.82539682539682546</c:v>
                </c:pt>
                <c:pt idx="53">
                  <c:v>0.90476190476190477</c:v>
                </c:pt>
                <c:pt idx="54">
                  <c:v>0.95238095238095244</c:v>
                </c:pt>
                <c:pt idx="55">
                  <c:v>0.96825396825396826</c:v>
                </c:pt>
                <c:pt idx="56">
                  <c:v>0.95238095238095244</c:v>
                </c:pt>
                <c:pt idx="57">
                  <c:v>0.96825396825396826</c:v>
                </c:pt>
                <c:pt idx="58">
                  <c:v>1.0317460317460319</c:v>
                </c:pt>
                <c:pt idx="59">
                  <c:v>1.126984126984127</c:v>
                </c:pt>
                <c:pt idx="60">
                  <c:v>1.3492063492063493</c:v>
                </c:pt>
                <c:pt idx="61">
                  <c:v>1.4126984126984128</c:v>
                </c:pt>
                <c:pt idx="62">
                  <c:v>1.4285714285714286</c:v>
                </c:pt>
                <c:pt idx="63">
                  <c:v>1.3650793650793651</c:v>
                </c:pt>
                <c:pt idx="64">
                  <c:v>1.4444444444444444</c:v>
                </c:pt>
                <c:pt idx="65">
                  <c:v>1.5396825396825395</c:v>
                </c:pt>
                <c:pt idx="66">
                  <c:v>1.5396825396825395</c:v>
                </c:pt>
                <c:pt idx="67">
                  <c:v>1.5238095238095237</c:v>
                </c:pt>
                <c:pt idx="68">
                  <c:v>1.5079365079365079</c:v>
                </c:pt>
                <c:pt idx="69">
                  <c:v>1.5079365079365079</c:v>
                </c:pt>
                <c:pt idx="70">
                  <c:v>1.4920634920634921</c:v>
                </c:pt>
                <c:pt idx="71">
                  <c:v>1.5396825396825395</c:v>
                </c:pt>
                <c:pt idx="72">
                  <c:v>1.6825396825396826</c:v>
                </c:pt>
                <c:pt idx="73">
                  <c:v>1.6507936507936509</c:v>
                </c:pt>
                <c:pt idx="74">
                  <c:v>1.6190476190476191</c:v>
                </c:pt>
                <c:pt idx="75">
                  <c:v>1.5079365079365079</c:v>
                </c:pt>
                <c:pt idx="76">
                  <c:v>1.4761904761904763</c:v>
                </c:pt>
                <c:pt idx="77">
                  <c:v>1.5238095238095237</c:v>
                </c:pt>
                <c:pt idx="78">
                  <c:v>1.5396825396825395</c:v>
                </c:pt>
                <c:pt idx="79">
                  <c:v>1.5079365079365079</c:v>
                </c:pt>
              </c:numCache>
            </c:numRef>
          </c:yVal>
          <c:smooth val="0"/>
          <c:extLst>
            <c:ext xmlns:c16="http://schemas.microsoft.com/office/drawing/2014/chart" uri="{C3380CC4-5D6E-409C-BE32-E72D297353CC}">
              <c16:uniqueId val="{00000001-28D0-4506-9131-54680827803D}"/>
            </c:ext>
          </c:extLst>
        </c:ser>
        <c:dLbls>
          <c:showLegendKey val="0"/>
          <c:showVal val="0"/>
          <c:showCatName val="0"/>
          <c:showSerName val="0"/>
          <c:showPercent val="0"/>
          <c:showBubbleSize val="0"/>
        </c:dLbls>
        <c:axId val="1869276448"/>
        <c:axId val="1"/>
      </c:scatterChart>
      <c:valAx>
        <c:axId val="1869276448"/>
        <c:scaling>
          <c:orientation val="minMax"/>
        </c:scaling>
        <c:delete val="0"/>
        <c:axPos val="b"/>
        <c:majorGridlines/>
        <c:title>
          <c:tx>
            <c:rich>
              <a:bodyPr/>
              <a:lstStyle/>
              <a:p>
                <a:pPr>
                  <a:defRPr/>
                </a:pPr>
                <a:r>
                  <a:rPr lang="en-US"/>
                  <a:t>Google Trends Search Volume Index on the term "unemployment"</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scaling>
        <c:delete val="0"/>
        <c:axPos val="l"/>
        <c:majorGridlines/>
        <c:minorGridlines>
          <c:spPr>
            <a:ln>
              <a:solidFill>
                <a:schemeClr val="bg1"/>
              </a:solidFill>
            </a:ln>
          </c:spPr>
        </c:minorGridlines>
        <c:title>
          <c:tx>
            <c:rich>
              <a:bodyPr rot="-5400000" vert="horz"/>
              <a:lstStyle/>
              <a:p>
                <a:pPr>
                  <a:defRPr/>
                </a:pPr>
                <a:r>
                  <a:rPr lang="en-US"/>
                  <a:t>Unemployment Rate From BLS Report</a:t>
                </a:r>
              </a:p>
            </c:rich>
          </c:tx>
          <c:overlay val="0"/>
        </c:title>
        <c:numFmt formatCode="0%" sourceLinked="1"/>
        <c:majorTickMark val="out"/>
        <c:minorTickMark val="none"/>
        <c:tickLblPos val="nextTo"/>
        <c:crossAx val="1869276448"/>
        <c:crosses val="autoZero"/>
        <c:crossBetween val="midCat"/>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5831877808892"/>
          <c:y val="3.5009691096305272E-2"/>
          <c:w val="0.83588958546934078"/>
          <c:h val="0.83237159297395513"/>
        </c:manualLayout>
      </c:layout>
      <c:scatterChart>
        <c:scatterStyle val="lineMarker"/>
        <c:varyColors val="0"/>
        <c:ser>
          <c:idx val="0"/>
          <c:order val="0"/>
          <c:marker>
            <c:symbol val="none"/>
          </c:marker>
          <c:xVal>
            <c:numRef>
              <c:f>'Four Variable Model'!$A$6:$A$73</c:f>
              <c:numCache>
                <c:formatCode>[$-409]mmmm\-yy;@</c:formatCode>
                <c:ptCount val="68"/>
                <c:pt idx="0">
                  <c:v>38355</c:v>
                </c:pt>
                <c:pt idx="1">
                  <c:v>38385.5</c:v>
                </c:pt>
                <c:pt idx="2">
                  <c:v>38416</c:v>
                </c:pt>
                <c:pt idx="3">
                  <c:v>38446.5</c:v>
                </c:pt>
                <c:pt idx="4">
                  <c:v>38477</c:v>
                </c:pt>
                <c:pt idx="5">
                  <c:v>38507.5</c:v>
                </c:pt>
                <c:pt idx="6">
                  <c:v>38538</c:v>
                </c:pt>
                <c:pt idx="7">
                  <c:v>38568.5</c:v>
                </c:pt>
                <c:pt idx="8">
                  <c:v>38599</c:v>
                </c:pt>
                <c:pt idx="9">
                  <c:v>38629.5</c:v>
                </c:pt>
                <c:pt idx="10">
                  <c:v>38660</c:v>
                </c:pt>
                <c:pt idx="11">
                  <c:v>38690.5</c:v>
                </c:pt>
                <c:pt idx="12">
                  <c:v>38721</c:v>
                </c:pt>
                <c:pt idx="13">
                  <c:v>38751.5</c:v>
                </c:pt>
                <c:pt idx="14">
                  <c:v>38782</c:v>
                </c:pt>
                <c:pt idx="15">
                  <c:v>38812.5</c:v>
                </c:pt>
                <c:pt idx="16">
                  <c:v>38843</c:v>
                </c:pt>
                <c:pt idx="17">
                  <c:v>38873.5</c:v>
                </c:pt>
                <c:pt idx="18">
                  <c:v>38904</c:v>
                </c:pt>
                <c:pt idx="19">
                  <c:v>38934.5</c:v>
                </c:pt>
                <c:pt idx="20">
                  <c:v>38965</c:v>
                </c:pt>
                <c:pt idx="21">
                  <c:v>38995.5</c:v>
                </c:pt>
                <c:pt idx="22">
                  <c:v>39026</c:v>
                </c:pt>
                <c:pt idx="23">
                  <c:v>39056.5</c:v>
                </c:pt>
                <c:pt idx="24">
                  <c:v>39087</c:v>
                </c:pt>
                <c:pt idx="25">
                  <c:v>39117.5</c:v>
                </c:pt>
                <c:pt idx="26">
                  <c:v>39148</c:v>
                </c:pt>
                <c:pt idx="27">
                  <c:v>39178.5</c:v>
                </c:pt>
                <c:pt idx="28">
                  <c:v>39209</c:v>
                </c:pt>
                <c:pt idx="29">
                  <c:v>39239.5</c:v>
                </c:pt>
                <c:pt idx="30">
                  <c:v>39270</c:v>
                </c:pt>
                <c:pt idx="31">
                  <c:v>39300.5</c:v>
                </c:pt>
                <c:pt idx="32">
                  <c:v>39331</c:v>
                </c:pt>
                <c:pt idx="33">
                  <c:v>39361.5</c:v>
                </c:pt>
                <c:pt idx="34">
                  <c:v>39392</c:v>
                </c:pt>
                <c:pt idx="35">
                  <c:v>39422.5</c:v>
                </c:pt>
                <c:pt idx="36">
                  <c:v>39453</c:v>
                </c:pt>
                <c:pt idx="37">
                  <c:v>39483.5</c:v>
                </c:pt>
                <c:pt idx="38">
                  <c:v>39514</c:v>
                </c:pt>
                <c:pt idx="39">
                  <c:v>39544.5</c:v>
                </c:pt>
                <c:pt idx="40">
                  <c:v>39575</c:v>
                </c:pt>
                <c:pt idx="41">
                  <c:v>39605.5</c:v>
                </c:pt>
                <c:pt idx="42">
                  <c:v>39636</c:v>
                </c:pt>
                <c:pt idx="43">
                  <c:v>39666.5</c:v>
                </c:pt>
                <c:pt idx="44">
                  <c:v>39697</c:v>
                </c:pt>
                <c:pt idx="45">
                  <c:v>39727.5</c:v>
                </c:pt>
                <c:pt idx="46">
                  <c:v>39758</c:v>
                </c:pt>
                <c:pt idx="47">
                  <c:v>39788.5</c:v>
                </c:pt>
                <c:pt idx="48">
                  <c:v>39819</c:v>
                </c:pt>
                <c:pt idx="49">
                  <c:v>39849.5</c:v>
                </c:pt>
                <c:pt idx="50">
                  <c:v>39880</c:v>
                </c:pt>
                <c:pt idx="51">
                  <c:v>39910.5</c:v>
                </c:pt>
                <c:pt idx="52">
                  <c:v>39941</c:v>
                </c:pt>
                <c:pt idx="53">
                  <c:v>39971.5</c:v>
                </c:pt>
                <c:pt idx="54">
                  <c:v>40002</c:v>
                </c:pt>
                <c:pt idx="55">
                  <c:v>40032.5</c:v>
                </c:pt>
                <c:pt idx="56">
                  <c:v>40063</c:v>
                </c:pt>
                <c:pt idx="57">
                  <c:v>40093.5</c:v>
                </c:pt>
                <c:pt idx="58">
                  <c:v>40124</c:v>
                </c:pt>
                <c:pt idx="59">
                  <c:v>40154.5</c:v>
                </c:pt>
                <c:pt idx="60">
                  <c:v>40185</c:v>
                </c:pt>
                <c:pt idx="61">
                  <c:v>40215.5</c:v>
                </c:pt>
                <c:pt idx="62">
                  <c:v>40246</c:v>
                </c:pt>
                <c:pt idx="63">
                  <c:v>40276.5</c:v>
                </c:pt>
                <c:pt idx="64">
                  <c:v>40307</c:v>
                </c:pt>
                <c:pt idx="65">
                  <c:v>40337.5</c:v>
                </c:pt>
                <c:pt idx="66">
                  <c:v>40368</c:v>
                </c:pt>
                <c:pt idx="67">
                  <c:v>40398.5</c:v>
                </c:pt>
              </c:numCache>
            </c:numRef>
          </c:xVal>
          <c:yVal>
            <c:numRef>
              <c:f>'Four Variable Model'!$B$6:$B$72</c:f>
              <c:numCache>
                <c:formatCode>General</c:formatCode>
                <c:ptCount val="67"/>
                <c:pt idx="0">
                  <c:v>5.7</c:v>
                </c:pt>
                <c:pt idx="1">
                  <c:v>5.8</c:v>
                </c:pt>
                <c:pt idx="2">
                  <c:v>5.4</c:v>
                </c:pt>
                <c:pt idx="3">
                  <c:v>4.9000000000000004</c:v>
                </c:pt>
                <c:pt idx="4">
                  <c:v>4.9000000000000004</c:v>
                </c:pt>
                <c:pt idx="5">
                  <c:v>5.2</c:v>
                </c:pt>
                <c:pt idx="6">
                  <c:v>5.2</c:v>
                </c:pt>
                <c:pt idx="7">
                  <c:v>4.9000000000000004</c:v>
                </c:pt>
                <c:pt idx="8">
                  <c:v>4.8</c:v>
                </c:pt>
                <c:pt idx="9">
                  <c:v>4.5999999999999996</c:v>
                </c:pt>
                <c:pt idx="10">
                  <c:v>4.8</c:v>
                </c:pt>
                <c:pt idx="11">
                  <c:v>4.5999999999999996</c:v>
                </c:pt>
                <c:pt idx="12">
                  <c:v>5.0999999999999996</c:v>
                </c:pt>
                <c:pt idx="13">
                  <c:v>5.0999999999999996</c:v>
                </c:pt>
                <c:pt idx="14">
                  <c:v>4.8</c:v>
                </c:pt>
                <c:pt idx="15">
                  <c:v>4.5</c:v>
                </c:pt>
                <c:pt idx="16">
                  <c:v>4.4000000000000004</c:v>
                </c:pt>
                <c:pt idx="17">
                  <c:v>4.8</c:v>
                </c:pt>
                <c:pt idx="18">
                  <c:v>5</c:v>
                </c:pt>
                <c:pt idx="19">
                  <c:v>4.5999999999999996</c:v>
                </c:pt>
                <c:pt idx="20">
                  <c:v>4.4000000000000004</c:v>
                </c:pt>
                <c:pt idx="21">
                  <c:v>4.0999999999999996</c:v>
                </c:pt>
                <c:pt idx="22">
                  <c:v>4.3</c:v>
                </c:pt>
                <c:pt idx="23">
                  <c:v>4.3</c:v>
                </c:pt>
                <c:pt idx="24">
                  <c:v>5</c:v>
                </c:pt>
                <c:pt idx="25">
                  <c:v>4.9000000000000004</c:v>
                </c:pt>
                <c:pt idx="26">
                  <c:v>4.5</c:v>
                </c:pt>
                <c:pt idx="27">
                  <c:v>4.3</c:v>
                </c:pt>
                <c:pt idx="28">
                  <c:v>4.3</c:v>
                </c:pt>
                <c:pt idx="29">
                  <c:v>4.7</c:v>
                </c:pt>
                <c:pt idx="30">
                  <c:v>4.9000000000000004</c:v>
                </c:pt>
                <c:pt idx="31">
                  <c:v>4.5999999999999996</c:v>
                </c:pt>
                <c:pt idx="32">
                  <c:v>4.5</c:v>
                </c:pt>
                <c:pt idx="33">
                  <c:v>4.4000000000000004</c:v>
                </c:pt>
                <c:pt idx="34">
                  <c:v>4.5</c:v>
                </c:pt>
                <c:pt idx="35">
                  <c:v>4.8</c:v>
                </c:pt>
                <c:pt idx="36">
                  <c:v>5.4</c:v>
                </c:pt>
                <c:pt idx="37">
                  <c:v>5.2</c:v>
                </c:pt>
                <c:pt idx="38">
                  <c:v>5.2</c:v>
                </c:pt>
                <c:pt idx="39">
                  <c:v>4.8</c:v>
                </c:pt>
                <c:pt idx="40">
                  <c:v>5.2</c:v>
                </c:pt>
                <c:pt idx="41">
                  <c:v>5.7</c:v>
                </c:pt>
                <c:pt idx="42">
                  <c:v>6</c:v>
                </c:pt>
                <c:pt idx="43">
                  <c:v>6.1</c:v>
                </c:pt>
                <c:pt idx="44">
                  <c:v>6</c:v>
                </c:pt>
                <c:pt idx="45">
                  <c:v>6.1</c:v>
                </c:pt>
                <c:pt idx="46">
                  <c:v>6.5</c:v>
                </c:pt>
                <c:pt idx="47">
                  <c:v>7.1</c:v>
                </c:pt>
                <c:pt idx="48">
                  <c:v>8.5</c:v>
                </c:pt>
                <c:pt idx="49">
                  <c:v>8.9</c:v>
                </c:pt>
                <c:pt idx="50">
                  <c:v>9</c:v>
                </c:pt>
                <c:pt idx="51">
                  <c:v>8.6</c:v>
                </c:pt>
                <c:pt idx="52">
                  <c:v>9.1</c:v>
                </c:pt>
                <c:pt idx="53">
                  <c:v>9.6999999999999993</c:v>
                </c:pt>
                <c:pt idx="54">
                  <c:v>9.6999999999999993</c:v>
                </c:pt>
                <c:pt idx="55">
                  <c:v>9.6</c:v>
                </c:pt>
                <c:pt idx="56">
                  <c:v>9.5</c:v>
                </c:pt>
                <c:pt idx="57">
                  <c:v>9.5</c:v>
                </c:pt>
                <c:pt idx="58">
                  <c:v>9.4</c:v>
                </c:pt>
                <c:pt idx="59">
                  <c:v>9.6999999999999993</c:v>
                </c:pt>
                <c:pt idx="60">
                  <c:v>10.6</c:v>
                </c:pt>
                <c:pt idx="61">
                  <c:v>10.4</c:v>
                </c:pt>
                <c:pt idx="62">
                  <c:v>10.199999999999999</c:v>
                </c:pt>
                <c:pt idx="63">
                  <c:v>9.5</c:v>
                </c:pt>
                <c:pt idx="64">
                  <c:v>9.3000000000000007</c:v>
                </c:pt>
                <c:pt idx="65">
                  <c:v>9.6</c:v>
                </c:pt>
                <c:pt idx="66">
                  <c:v>9.6999999999999993</c:v>
                </c:pt>
              </c:numCache>
            </c:numRef>
          </c:yVal>
          <c:smooth val="0"/>
          <c:extLst>
            <c:ext xmlns:c16="http://schemas.microsoft.com/office/drawing/2014/chart" uri="{C3380CC4-5D6E-409C-BE32-E72D297353CC}">
              <c16:uniqueId val="{00000000-7A44-4D89-9D0D-7A2B7474C595}"/>
            </c:ext>
          </c:extLst>
        </c:ser>
        <c:ser>
          <c:idx val="1"/>
          <c:order val="1"/>
          <c:marker>
            <c:symbol val="none"/>
          </c:marker>
          <c:xVal>
            <c:numRef>
              <c:f>'Four Variable Model'!$A$6:$A$73</c:f>
              <c:numCache>
                <c:formatCode>[$-409]mmmm\-yy;@</c:formatCode>
                <c:ptCount val="68"/>
                <c:pt idx="0">
                  <c:v>38355</c:v>
                </c:pt>
                <c:pt idx="1">
                  <c:v>38385.5</c:v>
                </c:pt>
                <c:pt idx="2">
                  <c:v>38416</c:v>
                </c:pt>
                <c:pt idx="3">
                  <c:v>38446.5</c:v>
                </c:pt>
                <c:pt idx="4">
                  <c:v>38477</c:v>
                </c:pt>
                <c:pt idx="5">
                  <c:v>38507.5</c:v>
                </c:pt>
                <c:pt idx="6">
                  <c:v>38538</c:v>
                </c:pt>
                <c:pt idx="7">
                  <c:v>38568.5</c:v>
                </c:pt>
                <c:pt idx="8">
                  <c:v>38599</c:v>
                </c:pt>
                <c:pt idx="9">
                  <c:v>38629.5</c:v>
                </c:pt>
                <c:pt idx="10">
                  <c:v>38660</c:v>
                </c:pt>
                <c:pt idx="11">
                  <c:v>38690.5</c:v>
                </c:pt>
                <c:pt idx="12">
                  <c:v>38721</c:v>
                </c:pt>
                <c:pt idx="13">
                  <c:v>38751.5</c:v>
                </c:pt>
                <c:pt idx="14">
                  <c:v>38782</c:v>
                </c:pt>
                <c:pt idx="15">
                  <c:v>38812.5</c:v>
                </c:pt>
                <c:pt idx="16">
                  <c:v>38843</c:v>
                </c:pt>
                <c:pt idx="17">
                  <c:v>38873.5</c:v>
                </c:pt>
                <c:pt idx="18">
                  <c:v>38904</c:v>
                </c:pt>
                <c:pt idx="19">
                  <c:v>38934.5</c:v>
                </c:pt>
                <c:pt idx="20">
                  <c:v>38965</c:v>
                </c:pt>
                <c:pt idx="21">
                  <c:v>38995.5</c:v>
                </c:pt>
                <c:pt idx="22">
                  <c:v>39026</c:v>
                </c:pt>
                <c:pt idx="23">
                  <c:v>39056.5</c:v>
                </c:pt>
                <c:pt idx="24">
                  <c:v>39087</c:v>
                </c:pt>
                <c:pt idx="25">
                  <c:v>39117.5</c:v>
                </c:pt>
                <c:pt idx="26">
                  <c:v>39148</c:v>
                </c:pt>
                <c:pt idx="27">
                  <c:v>39178.5</c:v>
                </c:pt>
                <c:pt idx="28">
                  <c:v>39209</c:v>
                </c:pt>
                <c:pt idx="29">
                  <c:v>39239.5</c:v>
                </c:pt>
                <c:pt idx="30">
                  <c:v>39270</c:v>
                </c:pt>
                <c:pt idx="31">
                  <c:v>39300.5</c:v>
                </c:pt>
                <c:pt idx="32">
                  <c:v>39331</c:v>
                </c:pt>
                <c:pt idx="33">
                  <c:v>39361.5</c:v>
                </c:pt>
                <c:pt idx="34">
                  <c:v>39392</c:v>
                </c:pt>
                <c:pt idx="35">
                  <c:v>39422.5</c:v>
                </c:pt>
                <c:pt idx="36">
                  <c:v>39453</c:v>
                </c:pt>
                <c:pt idx="37">
                  <c:v>39483.5</c:v>
                </c:pt>
                <c:pt idx="38">
                  <c:v>39514</c:v>
                </c:pt>
                <c:pt idx="39">
                  <c:v>39544.5</c:v>
                </c:pt>
                <c:pt idx="40">
                  <c:v>39575</c:v>
                </c:pt>
                <c:pt idx="41">
                  <c:v>39605.5</c:v>
                </c:pt>
                <c:pt idx="42">
                  <c:v>39636</c:v>
                </c:pt>
                <c:pt idx="43">
                  <c:v>39666.5</c:v>
                </c:pt>
                <c:pt idx="44">
                  <c:v>39697</c:v>
                </c:pt>
                <c:pt idx="45">
                  <c:v>39727.5</c:v>
                </c:pt>
                <c:pt idx="46">
                  <c:v>39758</c:v>
                </c:pt>
                <c:pt idx="47">
                  <c:v>39788.5</c:v>
                </c:pt>
                <c:pt idx="48">
                  <c:v>39819</c:v>
                </c:pt>
                <c:pt idx="49">
                  <c:v>39849.5</c:v>
                </c:pt>
                <c:pt idx="50">
                  <c:v>39880</c:v>
                </c:pt>
                <c:pt idx="51">
                  <c:v>39910.5</c:v>
                </c:pt>
                <c:pt idx="52">
                  <c:v>39941</c:v>
                </c:pt>
                <c:pt idx="53">
                  <c:v>39971.5</c:v>
                </c:pt>
                <c:pt idx="54">
                  <c:v>40002</c:v>
                </c:pt>
                <c:pt idx="55">
                  <c:v>40032.5</c:v>
                </c:pt>
                <c:pt idx="56">
                  <c:v>40063</c:v>
                </c:pt>
                <c:pt idx="57">
                  <c:v>40093.5</c:v>
                </c:pt>
                <c:pt idx="58">
                  <c:v>40124</c:v>
                </c:pt>
                <c:pt idx="59">
                  <c:v>40154.5</c:v>
                </c:pt>
                <c:pt idx="60">
                  <c:v>40185</c:v>
                </c:pt>
                <c:pt idx="61">
                  <c:v>40215.5</c:v>
                </c:pt>
                <c:pt idx="62">
                  <c:v>40246</c:v>
                </c:pt>
                <c:pt idx="63">
                  <c:v>40276.5</c:v>
                </c:pt>
                <c:pt idx="64">
                  <c:v>40307</c:v>
                </c:pt>
                <c:pt idx="65">
                  <c:v>40337.5</c:v>
                </c:pt>
                <c:pt idx="66">
                  <c:v>40368</c:v>
                </c:pt>
                <c:pt idx="67">
                  <c:v>40398.5</c:v>
                </c:pt>
              </c:numCache>
            </c:numRef>
          </c:xVal>
          <c:yVal>
            <c:numRef>
              <c:f>'Four Variable Model'!$G$7:$G$73</c:f>
              <c:numCache>
                <c:formatCode>General</c:formatCode>
                <c:ptCount val="67"/>
                <c:pt idx="0">
                  <c:v>5.5836772458493931</c:v>
                </c:pt>
                <c:pt idx="1">
                  <c:v>5.5920706057733991</c:v>
                </c:pt>
                <c:pt idx="2">
                  <c:v>5.2583440519316511</c:v>
                </c:pt>
                <c:pt idx="3">
                  <c:v>4.9444175150567444</c:v>
                </c:pt>
                <c:pt idx="4">
                  <c:v>4.8633331247905138</c:v>
                </c:pt>
                <c:pt idx="5">
                  <c:v>5.1074356581419851</c:v>
                </c:pt>
                <c:pt idx="6">
                  <c:v>5.1349000319290603</c:v>
                </c:pt>
                <c:pt idx="7">
                  <c:v>4.85131286228272</c:v>
                </c:pt>
                <c:pt idx="8">
                  <c:v>4.8410250336474716</c:v>
                </c:pt>
                <c:pt idx="9">
                  <c:v>4.6726317895672436</c:v>
                </c:pt>
                <c:pt idx="10">
                  <c:v>4.8353416275137491</c:v>
                </c:pt>
                <c:pt idx="11">
                  <c:v>4.6709561392069565</c:v>
                </c:pt>
                <c:pt idx="12">
                  <c:v>5.120240533067598</c:v>
                </c:pt>
                <c:pt idx="13">
                  <c:v>5.025532777984199</c:v>
                </c:pt>
                <c:pt idx="14">
                  <c:v>4.7955656248170131</c:v>
                </c:pt>
                <c:pt idx="15">
                  <c:v>4.6066106573906476</c:v>
                </c:pt>
                <c:pt idx="16">
                  <c:v>4.4818718402174182</c:v>
                </c:pt>
                <c:pt idx="17">
                  <c:v>4.8043796827060588</c:v>
                </c:pt>
                <c:pt idx="18">
                  <c:v>4.9832626350356204</c:v>
                </c:pt>
                <c:pt idx="19">
                  <c:v>4.6573327743897881</c:v>
                </c:pt>
                <c:pt idx="20">
                  <c:v>4.5062055622491695</c:v>
                </c:pt>
                <c:pt idx="21">
                  <c:v>4.2946680760147622</c:v>
                </c:pt>
                <c:pt idx="22">
                  <c:v>4.4781415169214922</c:v>
                </c:pt>
                <c:pt idx="23">
                  <c:v>4.4662675247137393</c:v>
                </c:pt>
                <c:pt idx="24">
                  <c:v>5.0801562252321268</c:v>
                </c:pt>
                <c:pt idx="25">
                  <c:v>4.9264224800133611</c:v>
                </c:pt>
                <c:pt idx="26">
                  <c:v>4.6166657337505841</c:v>
                </c:pt>
                <c:pt idx="27">
                  <c:v>4.4765384146121185</c:v>
                </c:pt>
                <c:pt idx="28">
                  <c:v>4.4422977171347666</c:v>
                </c:pt>
                <c:pt idx="29">
                  <c:v>4.7785014724914898</c:v>
                </c:pt>
                <c:pt idx="30">
                  <c:v>4.9463845318188984</c:v>
                </c:pt>
                <c:pt idx="31">
                  <c:v>4.6896790031558986</c:v>
                </c:pt>
                <c:pt idx="32">
                  <c:v>4.6191429352655584</c:v>
                </c:pt>
                <c:pt idx="33">
                  <c:v>4.5609184962848781</c:v>
                </c:pt>
                <c:pt idx="34">
                  <c:v>4.6823785607884467</c:v>
                </c:pt>
                <c:pt idx="35">
                  <c:v>4.9291045659549315</c:v>
                </c:pt>
                <c:pt idx="36">
                  <c:v>5.5020348594322499</c:v>
                </c:pt>
                <c:pt idx="37">
                  <c:v>5.2578029945176059</c:v>
                </c:pt>
                <c:pt idx="38">
                  <c:v>5.2618832983419539</c:v>
                </c:pt>
                <c:pt idx="39">
                  <c:v>4.9870206997968776</c:v>
                </c:pt>
                <c:pt idx="40">
                  <c:v>5.2098663841721731</c:v>
                </c:pt>
                <c:pt idx="41">
                  <c:v>5.6992936999948416</c:v>
                </c:pt>
                <c:pt idx="42">
                  <c:v>6.0053201229616926</c:v>
                </c:pt>
                <c:pt idx="43">
                  <c:v>6.0503588338271124</c:v>
                </c:pt>
                <c:pt idx="44">
                  <c:v>6.1046909146731734</c:v>
                </c:pt>
                <c:pt idx="45">
                  <c:v>6.3120446763710945</c:v>
                </c:pt>
                <c:pt idx="46">
                  <c:v>6.7723150293095333</c:v>
                </c:pt>
                <c:pt idx="47">
                  <c:v>7.4257499850618593</c:v>
                </c:pt>
                <c:pt idx="48">
                  <c:v>8.7941340173286964</c:v>
                </c:pt>
                <c:pt idx="49">
                  <c:v>9.0969711744136692</c:v>
                </c:pt>
                <c:pt idx="50">
                  <c:v>9.2126045672959851</c:v>
                </c:pt>
                <c:pt idx="51">
                  <c:v>8.768869412579086</c:v>
                </c:pt>
                <c:pt idx="52">
                  <c:v>9.0440403162628957</c:v>
                </c:pt>
                <c:pt idx="53">
                  <c:v>9.6474253746075949</c:v>
                </c:pt>
                <c:pt idx="54">
                  <c:v>9.7378340075156924</c:v>
                </c:pt>
                <c:pt idx="55">
                  <c:v>9.5513194016414182</c:v>
                </c:pt>
                <c:pt idx="56">
                  <c:v>9.4261459525787927</c:v>
                </c:pt>
                <c:pt idx="57">
                  <c:v>9.5518912053333072</c:v>
                </c:pt>
                <c:pt idx="58">
                  <c:v>9.5876485231447628</c:v>
                </c:pt>
                <c:pt idx="59">
                  <c:v>9.7420744315044221</c:v>
                </c:pt>
                <c:pt idx="60">
                  <c:v>10.60966734049366</c:v>
                </c:pt>
                <c:pt idx="61">
                  <c:v>10.238600310080459</c:v>
                </c:pt>
                <c:pt idx="62">
                  <c:v>10.044634156111883</c:v>
                </c:pt>
                <c:pt idx="63">
                  <c:v>9.7659329781319393</c:v>
                </c:pt>
                <c:pt idx="64">
                  <c:v>9.1803181691780136</c:v>
                </c:pt>
                <c:pt idx="65">
                  <c:v>9.7205660609017706</c:v>
                </c:pt>
                <c:pt idx="66">
                  <c:v>10.211019713531737</c:v>
                </c:pt>
              </c:numCache>
            </c:numRef>
          </c:yVal>
          <c:smooth val="0"/>
          <c:extLst>
            <c:ext xmlns:c16="http://schemas.microsoft.com/office/drawing/2014/chart" uri="{C3380CC4-5D6E-409C-BE32-E72D297353CC}">
              <c16:uniqueId val="{00000001-7A44-4D89-9D0D-7A2B7474C595}"/>
            </c:ext>
          </c:extLst>
        </c:ser>
        <c:ser>
          <c:idx val="2"/>
          <c:order val="2"/>
          <c:marker>
            <c:symbol val="none"/>
          </c:marker>
          <c:xVal>
            <c:numRef>
              <c:f>'Four Variable Model'!$T$7:$T$73</c:f>
              <c:numCache>
                <c:formatCode>General</c:formatCode>
                <c:ptCount val="67"/>
              </c:numCache>
            </c:numRef>
          </c:xVal>
          <c:yVal>
            <c:numRef>
              <c:f>'Four Variable Model'!$A$6:$A$73</c:f>
              <c:numCache>
                <c:formatCode>[$-409]mmmm\-yy;@</c:formatCode>
                <c:ptCount val="68"/>
                <c:pt idx="0">
                  <c:v>38355</c:v>
                </c:pt>
                <c:pt idx="1">
                  <c:v>38385.5</c:v>
                </c:pt>
                <c:pt idx="2">
                  <c:v>38416</c:v>
                </c:pt>
                <c:pt idx="3">
                  <c:v>38446.5</c:v>
                </c:pt>
                <c:pt idx="4">
                  <c:v>38477</c:v>
                </c:pt>
                <c:pt idx="5">
                  <c:v>38507.5</c:v>
                </c:pt>
                <c:pt idx="6">
                  <c:v>38538</c:v>
                </c:pt>
                <c:pt idx="7">
                  <c:v>38568.5</c:v>
                </c:pt>
                <c:pt idx="8">
                  <c:v>38599</c:v>
                </c:pt>
                <c:pt idx="9">
                  <c:v>38629.5</c:v>
                </c:pt>
                <c:pt idx="10">
                  <c:v>38660</c:v>
                </c:pt>
                <c:pt idx="11">
                  <c:v>38690.5</c:v>
                </c:pt>
                <c:pt idx="12">
                  <c:v>38721</c:v>
                </c:pt>
                <c:pt idx="13">
                  <c:v>38751.5</c:v>
                </c:pt>
                <c:pt idx="14">
                  <c:v>38782</c:v>
                </c:pt>
                <c:pt idx="15">
                  <c:v>38812.5</c:v>
                </c:pt>
                <c:pt idx="16">
                  <c:v>38843</c:v>
                </c:pt>
                <c:pt idx="17">
                  <c:v>38873.5</c:v>
                </c:pt>
                <c:pt idx="18">
                  <c:v>38904</c:v>
                </c:pt>
                <c:pt idx="19">
                  <c:v>38934.5</c:v>
                </c:pt>
                <c:pt idx="20">
                  <c:v>38965</c:v>
                </c:pt>
                <c:pt idx="21">
                  <c:v>38995.5</c:v>
                </c:pt>
                <c:pt idx="22">
                  <c:v>39026</c:v>
                </c:pt>
                <c:pt idx="23">
                  <c:v>39056.5</c:v>
                </c:pt>
                <c:pt idx="24">
                  <c:v>39087</c:v>
                </c:pt>
                <c:pt idx="25">
                  <c:v>39117.5</c:v>
                </c:pt>
                <c:pt idx="26">
                  <c:v>39148</c:v>
                </c:pt>
                <c:pt idx="27">
                  <c:v>39178.5</c:v>
                </c:pt>
                <c:pt idx="28">
                  <c:v>39209</c:v>
                </c:pt>
                <c:pt idx="29">
                  <c:v>39239.5</c:v>
                </c:pt>
                <c:pt idx="30">
                  <c:v>39270</c:v>
                </c:pt>
                <c:pt idx="31">
                  <c:v>39300.5</c:v>
                </c:pt>
                <c:pt idx="32">
                  <c:v>39331</c:v>
                </c:pt>
                <c:pt idx="33">
                  <c:v>39361.5</c:v>
                </c:pt>
                <c:pt idx="34">
                  <c:v>39392</c:v>
                </c:pt>
                <c:pt idx="35">
                  <c:v>39422.5</c:v>
                </c:pt>
                <c:pt idx="36">
                  <c:v>39453</c:v>
                </c:pt>
                <c:pt idx="37">
                  <c:v>39483.5</c:v>
                </c:pt>
                <c:pt idx="38">
                  <c:v>39514</c:v>
                </c:pt>
                <c:pt idx="39">
                  <c:v>39544.5</c:v>
                </c:pt>
                <c:pt idx="40">
                  <c:v>39575</c:v>
                </c:pt>
                <c:pt idx="41">
                  <c:v>39605.5</c:v>
                </c:pt>
                <c:pt idx="42">
                  <c:v>39636</c:v>
                </c:pt>
                <c:pt idx="43">
                  <c:v>39666.5</c:v>
                </c:pt>
                <c:pt idx="44">
                  <c:v>39697</c:v>
                </c:pt>
                <c:pt idx="45">
                  <c:v>39727.5</c:v>
                </c:pt>
                <c:pt idx="46">
                  <c:v>39758</c:v>
                </c:pt>
                <c:pt idx="47">
                  <c:v>39788.5</c:v>
                </c:pt>
                <c:pt idx="48">
                  <c:v>39819</c:v>
                </c:pt>
                <c:pt idx="49">
                  <c:v>39849.5</c:v>
                </c:pt>
                <c:pt idx="50">
                  <c:v>39880</c:v>
                </c:pt>
                <c:pt idx="51">
                  <c:v>39910.5</c:v>
                </c:pt>
                <c:pt idx="52">
                  <c:v>39941</c:v>
                </c:pt>
                <c:pt idx="53">
                  <c:v>39971.5</c:v>
                </c:pt>
                <c:pt idx="54">
                  <c:v>40002</c:v>
                </c:pt>
                <c:pt idx="55">
                  <c:v>40032.5</c:v>
                </c:pt>
                <c:pt idx="56">
                  <c:v>40063</c:v>
                </c:pt>
                <c:pt idx="57">
                  <c:v>40093.5</c:v>
                </c:pt>
                <c:pt idx="58">
                  <c:v>40124</c:v>
                </c:pt>
                <c:pt idx="59">
                  <c:v>40154.5</c:v>
                </c:pt>
                <c:pt idx="60">
                  <c:v>40185</c:v>
                </c:pt>
                <c:pt idx="61">
                  <c:v>40215.5</c:v>
                </c:pt>
                <c:pt idx="62">
                  <c:v>40246</c:v>
                </c:pt>
                <c:pt idx="63">
                  <c:v>40276.5</c:v>
                </c:pt>
                <c:pt idx="64">
                  <c:v>40307</c:v>
                </c:pt>
                <c:pt idx="65">
                  <c:v>40337.5</c:v>
                </c:pt>
                <c:pt idx="66">
                  <c:v>40368</c:v>
                </c:pt>
                <c:pt idx="67">
                  <c:v>40398.5</c:v>
                </c:pt>
              </c:numCache>
            </c:numRef>
          </c:yVal>
          <c:smooth val="0"/>
          <c:extLst>
            <c:ext xmlns:c16="http://schemas.microsoft.com/office/drawing/2014/chart" uri="{C3380CC4-5D6E-409C-BE32-E72D297353CC}">
              <c16:uniqueId val="{00000002-7A44-4D89-9D0D-7A2B7474C595}"/>
            </c:ext>
          </c:extLst>
        </c:ser>
        <c:ser>
          <c:idx val="3"/>
          <c:order val="3"/>
          <c:marker>
            <c:symbol val="none"/>
          </c:marker>
          <c:yVal>
            <c:numLit>
              <c:formatCode>General</c:formatCode>
              <c:ptCount val="1"/>
              <c:pt idx="0">
                <c:v>1</c:v>
              </c:pt>
            </c:numLit>
          </c:yVal>
          <c:smooth val="0"/>
          <c:extLst>
            <c:ext xmlns:c16="http://schemas.microsoft.com/office/drawing/2014/chart" uri="{C3380CC4-5D6E-409C-BE32-E72D297353CC}">
              <c16:uniqueId val="{00000003-7A44-4D89-9D0D-7A2B7474C595}"/>
            </c:ext>
          </c:extLst>
        </c:ser>
        <c:dLbls>
          <c:showLegendKey val="0"/>
          <c:showVal val="0"/>
          <c:showCatName val="0"/>
          <c:showSerName val="0"/>
          <c:showPercent val="0"/>
          <c:showBubbleSize val="0"/>
        </c:dLbls>
        <c:axId val="1869272608"/>
        <c:axId val="1"/>
      </c:scatterChart>
      <c:valAx>
        <c:axId val="1869272608"/>
        <c:scaling>
          <c:orientation val="minMax"/>
          <c:max val="40500"/>
          <c:min val="38360"/>
        </c:scaling>
        <c:delete val="0"/>
        <c:axPos val="b"/>
        <c:numFmt formatCode="yyyy;@"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majorUnit val="365"/>
      </c:valAx>
      <c:valAx>
        <c:axId val="1"/>
        <c:scaling>
          <c:orientation val="minMax"/>
          <c:max val="12"/>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69272608"/>
        <c:crosses val="autoZero"/>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1"/>
            <c:dispEq val="1"/>
            <c:trendlineLbl>
              <c:layout>
                <c:manualLayout>
                  <c:x val="-9.2982937094178444E-2"/>
                  <c:y val="0.31999313664744317"/>
                </c:manualLayout>
              </c:layout>
              <c:tx>
                <c:rich>
                  <a:bodyPr/>
                  <a:lstStyle/>
                  <a:p>
                    <a:pPr>
                      <a:defRPr/>
                    </a:pPr>
                    <a:r>
                      <a:rPr lang="en-US" baseline="0"/>
                      <a:t>R² = 0.9741</a:t>
                    </a:r>
                    <a:endParaRPr lang="en-US"/>
                  </a:p>
                </c:rich>
              </c:tx>
              <c:numFmt formatCode="General" sourceLinked="0"/>
            </c:trendlineLbl>
          </c:trendline>
          <c:xVal>
            <c:numRef>
              <c:f>'Four Variable Model'!$G$6:$G$73</c:f>
              <c:numCache>
                <c:formatCode>General</c:formatCode>
                <c:ptCount val="68"/>
                <c:pt idx="0">
                  <c:v>5.0562063612025341</c:v>
                </c:pt>
                <c:pt idx="1">
                  <c:v>5.5836772458493931</c:v>
                </c:pt>
                <c:pt idx="2">
                  <c:v>5.5920706057733991</c:v>
                </c:pt>
                <c:pt idx="3">
                  <c:v>5.2583440519316511</c:v>
                </c:pt>
                <c:pt idx="4">
                  <c:v>4.9444175150567444</c:v>
                </c:pt>
                <c:pt idx="5">
                  <c:v>4.8633331247905138</c:v>
                </c:pt>
                <c:pt idx="6">
                  <c:v>5.1074356581419851</c:v>
                </c:pt>
                <c:pt idx="7">
                  <c:v>5.1349000319290603</c:v>
                </c:pt>
                <c:pt idx="8">
                  <c:v>4.85131286228272</c:v>
                </c:pt>
                <c:pt idx="9">
                  <c:v>4.8410250336474716</c:v>
                </c:pt>
                <c:pt idx="10">
                  <c:v>4.6726317895672436</c:v>
                </c:pt>
                <c:pt idx="11">
                  <c:v>4.8353416275137491</c:v>
                </c:pt>
                <c:pt idx="12">
                  <c:v>4.6709561392069565</c:v>
                </c:pt>
                <c:pt idx="13">
                  <c:v>5.120240533067598</c:v>
                </c:pt>
                <c:pt idx="14">
                  <c:v>5.025532777984199</c:v>
                </c:pt>
                <c:pt idx="15">
                  <c:v>4.7955656248170131</c:v>
                </c:pt>
                <c:pt idx="16">
                  <c:v>4.6066106573906476</c:v>
                </c:pt>
                <c:pt idx="17">
                  <c:v>4.4818718402174182</c:v>
                </c:pt>
                <c:pt idx="18">
                  <c:v>4.8043796827060588</c:v>
                </c:pt>
                <c:pt idx="19">
                  <c:v>4.9832626350356204</c:v>
                </c:pt>
                <c:pt idx="20">
                  <c:v>4.6573327743897881</c:v>
                </c:pt>
                <c:pt idx="21">
                  <c:v>4.5062055622491695</c:v>
                </c:pt>
                <c:pt idx="22">
                  <c:v>4.2946680760147622</c:v>
                </c:pt>
                <c:pt idx="23">
                  <c:v>4.4781415169214922</c:v>
                </c:pt>
                <c:pt idx="24">
                  <c:v>4.4662675247137393</c:v>
                </c:pt>
                <c:pt idx="25">
                  <c:v>5.0801562252321268</c:v>
                </c:pt>
                <c:pt idx="26">
                  <c:v>4.9264224800133611</c:v>
                </c:pt>
                <c:pt idx="27">
                  <c:v>4.6166657337505841</c:v>
                </c:pt>
                <c:pt idx="28">
                  <c:v>4.4765384146121185</c:v>
                </c:pt>
                <c:pt idx="29">
                  <c:v>4.4422977171347666</c:v>
                </c:pt>
                <c:pt idx="30">
                  <c:v>4.7785014724914898</c:v>
                </c:pt>
                <c:pt idx="31">
                  <c:v>4.9463845318188984</c:v>
                </c:pt>
                <c:pt idx="32">
                  <c:v>4.6896790031558986</c:v>
                </c:pt>
                <c:pt idx="33">
                  <c:v>4.6191429352655584</c:v>
                </c:pt>
                <c:pt idx="34">
                  <c:v>4.5609184962848781</c:v>
                </c:pt>
                <c:pt idx="35">
                  <c:v>4.6823785607884467</c:v>
                </c:pt>
                <c:pt idx="36">
                  <c:v>4.9291045659549315</c:v>
                </c:pt>
                <c:pt idx="37">
                  <c:v>5.5020348594322499</c:v>
                </c:pt>
                <c:pt idx="38">
                  <c:v>5.2578029945176059</c:v>
                </c:pt>
                <c:pt idx="39">
                  <c:v>5.2618832983419539</c:v>
                </c:pt>
                <c:pt idx="40">
                  <c:v>4.9870206997968776</c:v>
                </c:pt>
                <c:pt idx="41">
                  <c:v>5.2098663841721731</c:v>
                </c:pt>
                <c:pt idx="42">
                  <c:v>5.6992936999948416</c:v>
                </c:pt>
                <c:pt idx="43">
                  <c:v>6.0053201229616926</c:v>
                </c:pt>
                <c:pt idx="44">
                  <c:v>6.0503588338271124</c:v>
                </c:pt>
                <c:pt idx="45">
                  <c:v>6.1046909146731734</c:v>
                </c:pt>
                <c:pt idx="46">
                  <c:v>6.3120446763710945</c:v>
                </c:pt>
                <c:pt idx="47">
                  <c:v>6.7723150293095333</c:v>
                </c:pt>
                <c:pt idx="48">
                  <c:v>7.4257499850618593</c:v>
                </c:pt>
                <c:pt idx="49">
                  <c:v>8.7941340173286964</c:v>
                </c:pt>
                <c:pt idx="50">
                  <c:v>9.0969711744136692</c:v>
                </c:pt>
                <c:pt idx="51">
                  <c:v>9.2126045672959851</c:v>
                </c:pt>
                <c:pt idx="52">
                  <c:v>8.768869412579086</c:v>
                </c:pt>
                <c:pt idx="53">
                  <c:v>9.0440403162628957</c:v>
                </c:pt>
                <c:pt idx="54">
                  <c:v>9.6474253746075949</c:v>
                </c:pt>
                <c:pt idx="55">
                  <c:v>9.7378340075156924</c:v>
                </c:pt>
                <c:pt idx="56">
                  <c:v>9.5513194016414182</c:v>
                </c:pt>
                <c:pt idx="57">
                  <c:v>9.4261459525787927</c:v>
                </c:pt>
                <c:pt idx="58">
                  <c:v>9.5518912053333072</c:v>
                </c:pt>
                <c:pt idx="59">
                  <c:v>9.5876485231447628</c:v>
                </c:pt>
                <c:pt idx="60">
                  <c:v>9.7420744315044221</c:v>
                </c:pt>
                <c:pt idx="61">
                  <c:v>10.60966734049366</c:v>
                </c:pt>
                <c:pt idx="62">
                  <c:v>10.238600310080459</c:v>
                </c:pt>
                <c:pt idx="63">
                  <c:v>10.044634156111883</c:v>
                </c:pt>
                <c:pt idx="64">
                  <c:v>9.7659329781319393</c:v>
                </c:pt>
                <c:pt idx="65">
                  <c:v>9.1803181691780136</c:v>
                </c:pt>
                <c:pt idx="66">
                  <c:v>9.7205660609017706</c:v>
                </c:pt>
                <c:pt idx="67">
                  <c:v>10.211019713531737</c:v>
                </c:pt>
              </c:numCache>
            </c:numRef>
          </c:xVal>
          <c:yVal>
            <c:numRef>
              <c:f>'Four Variable Model'!$B$6:$B$73</c:f>
              <c:numCache>
                <c:formatCode>General</c:formatCode>
                <c:ptCount val="68"/>
                <c:pt idx="0">
                  <c:v>5.7</c:v>
                </c:pt>
                <c:pt idx="1">
                  <c:v>5.8</c:v>
                </c:pt>
                <c:pt idx="2">
                  <c:v>5.4</c:v>
                </c:pt>
                <c:pt idx="3">
                  <c:v>4.9000000000000004</c:v>
                </c:pt>
                <c:pt idx="4">
                  <c:v>4.9000000000000004</c:v>
                </c:pt>
                <c:pt idx="5">
                  <c:v>5.2</c:v>
                </c:pt>
                <c:pt idx="6">
                  <c:v>5.2</c:v>
                </c:pt>
                <c:pt idx="7">
                  <c:v>4.9000000000000004</c:v>
                </c:pt>
                <c:pt idx="8">
                  <c:v>4.8</c:v>
                </c:pt>
                <c:pt idx="9">
                  <c:v>4.5999999999999996</c:v>
                </c:pt>
                <c:pt idx="10">
                  <c:v>4.8</c:v>
                </c:pt>
                <c:pt idx="11">
                  <c:v>4.5999999999999996</c:v>
                </c:pt>
                <c:pt idx="12">
                  <c:v>5.0999999999999996</c:v>
                </c:pt>
                <c:pt idx="13">
                  <c:v>5.0999999999999996</c:v>
                </c:pt>
                <c:pt idx="14">
                  <c:v>4.8</c:v>
                </c:pt>
                <c:pt idx="15">
                  <c:v>4.5</c:v>
                </c:pt>
                <c:pt idx="16">
                  <c:v>4.4000000000000004</c:v>
                </c:pt>
                <c:pt idx="17">
                  <c:v>4.8</c:v>
                </c:pt>
                <c:pt idx="18">
                  <c:v>5</c:v>
                </c:pt>
                <c:pt idx="19">
                  <c:v>4.5999999999999996</c:v>
                </c:pt>
                <c:pt idx="20">
                  <c:v>4.4000000000000004</c:v>
                </c:pt>
                <c:pt idx="21">
                  <c:v>4.0999999999999996</c:v>
                </c:pt>
                <c:pt idx="22">
                  <c:v>4.3</c:v>
                </c:pt>
                <c:pt idx="23">
                  <c:v>4.3</c:v>
                </c:pt>
                <c:pt idx="24">
                  <c:v>5</c:v>
                </c:pt>
                <c:pt idx="25">
                  <c:v>4.9000000000000004</c:v>
                </c:pt>
                <c:pt idx="26">
                  <c:v>4.5</c:v>
                </c:pt>
                <c:pt idx="27">
                  <c:v>4.3</c:v>
                </c:pt>
                <c:pt idx="28">
                  <c:v>4.3</c:v>
                </c:pt>
                <c:pt idx="29">
                  <c:v>4.7</c:v>
                </c:pt>
                <c:pt idx="30">
                  <c:v>4.9000000000000004</c:v>
                </c:pt>
                <c:pt idx="31">
                  <c:v>4.5999999999999996</c:v>
                </c:pt>
                <c:pt idx="32">
                  <c:v>4.5</c:v>
                </c:pt>
                <c:pt idx="33">
                  <c:v>4.4000000000000004</c:v>
                </c:pt>
                <c:pt idx="34">
                  <c:v>4.5</c:v>
                </c:pt>
                <c:pt idx="35">
                  <c:v>4.8</c:v>
                </c:pt>
                <c:pt idx="36">
                  <c:v>5.4</c:v>
                </c:pt>
                <c:pt idx="37">
                  <c:v>5.2</c:v>
                </c:pt>
                <c:pt idx="38">
                  <c:v>5.2</c:v>
                </c:pt>
                <c:pt idx="39">
                  <c:v>4.8</c:v>
                </c:pt>
                <c:pt idx="40">
                  <c:v>5.2</c:v>
                </c:pt>
                <c:pt idx="41">
                  <c:v>5.7</c:v>
                </c:pt>
                <c:pt idx="42">
                  <c:v>6</c:v>
                </c:pt>
                <c:pt idx="43">
                  <c:v>6.1</c:v>
                </c:pt>
                <c:pt idx="44">
                  <c:v>6</c:v>
                </c:pt>
                <c:pt idx="45">
                  <c:v>6.1</c:v>
                </c:pt>
                <c:pt idx="46">
                  <c:v>6.5</c:v>
                </c:pt>
                <c:pt idx="47">
                  <c:v>7.1</c:v>
                </c:pt>
                <c:pt idx="48">
                  <c:v>8.5</c:v>
                </c:pt>
                <c:pt idx="49">
                  <c:v>8.9</c:v>
                </c:pt>
                <c:pt idx="50">
                  <c:v>9</c:v>
                </c:pt>
                <c:pt idx="51">
                  <c:v>8.6</c:v>
                </c:pt>
                <c:pt idx="52">
                  <c:v>9.1</c:v>
                </c:pt>
                <c:pt idx="53">
                  <c:v>9.6999999999999993</c:v>
                </c:pt>
                <c:pt idx="54">
                  <c:v>9.6999999999999993</c:v>
                </c:pt>
                <c:pt idx="55">
                  <c:v>9.6</c:v>
                </c:pt>
                <c:pt idx="56">
                  <c:v>9.5</c:v>
                </c:pt>
                <c:pt idx="57">
                  <c:v>9.5</c:v>
                </c:pt>
                <c:pt idx="58">
                  <c:v>9.4</c:v>
                </c:pt>
                <c:pt idx="59">
                  <c:v>9.6999999999999993</c:v>
                </c:pt>
                <c:pt idx="60">
                  <c:v>10.6</c:v>
                </c:pt>
                <c:pt idx="61">
                  <c:v>10.4</c:v>
                </c:pt>
                <c:pt idx="62">
                  <c:v>10.199999999999999</c:v>
                </c:pt>
                <c:pt idx="63">
                  <c:v>9.5</c:v>
                </c:pt>
                <c:pt idx="64">
                  <c:v>9.3000000000000007</c:v>
                </c:pt>
                <c:pt idx="65">
                  <c:v>9.6</c:v>
                </c:pt>
                <c:pt idx="66">
                  <c:v>9.6999999999999993</c:v>
                </c:pt>
                <c:pt idx="67">
                  <c:v>9.5</c:v>
                </c:pt>
              </c:numCache>
            </c:numRef>
          </c:yVal>
          <c:smooth val="0"/>
          <c:extLst>
            <c:ext xmlns:c16="http://schemas.microsoft.com/office/drawing/2014/chart" uri="{C3380CC4-5D6E-409C-BE32-E72D297353CC}">
              <c16:uniqueId val="{00000001-4F1D-45AF-AC95-100CF27238D6}"/>
            </c:ext>
          </c:extLst>
        </c:ser>
        <c:dLbls>
          <c:showLegendKey val="0"/>
          <c:showVal val="0"/>
          <c:showCatName val="0"/>
          <c:showSerName val="0"/>
          <c:showPercent val="0"/>
          <c:showBubbleSize val="0"/>
        </c:dLbls>
        <c:axId val="1869276928"/>
        <c:axId val="1"/>
      </c:scatterChart>
      <c:valAx>
        <c:axId val="1869276928"/>
        <c:scaling>
          <c:orientation val="minMax"/>
          <c:min val="4.0000000000000022E-2"/>
        </c:scaling>
        <c:delete val="0"/>
        <c:axPos val="b"/>
        <c:majorGridlines/>
        <c:title>
          <c:tx>
            <c:rich>
              <a:bodyPr/>
              <a:lstStyle/>
              <a:p>
                <a:pPr>
                  <a:defRPr/>
                </a:pPr>
                <a:r>
                  <a:rPr lang="en-US"/>
                  <a:t>Predicted Unemployment with Four Variable Model</a:t>
                </a:r>
              </a:p>
            </c:rich>
          </c:tx>
          <c:overlay val="0"/>
        </c:title>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in val="4.0000000000000022E-2"/>
        </c:scaling>
        <c:delete val="0"/>
        <c:axPos val="l"/>
        <c:majorGridlines/>
        <c:minorGridlines>
          <c:spPr>
            <a:ln>
              <a:solidFill>
                <a:schemeClr val="bg1"/>
              </a:solidFill>
            </a:ln>
          </c:spPr>
        </c:minorGridlines>
        <c:title>
          <c:tx>
            <c:rich>
              <a:bodyPr rot="-5400000" vert="horz"/>
              <a:lstStyle/>
              <a:p>
                <a:pPr>
                  <a:defRPr/>
                </a:pPr>
                <a:r>
                  <a:rPr lang="en-US"/>
                  <a:t>Unemployment Rate from BLS Report</a:t>
                </a:r>
              </a:p>
            </c:rich>
          </c:tx>
          <c:layout>
            <c:manualLayout>
              <c:xMode val="edge"/>
              <c:yMode val="edge"/>
              <c:x val="3.5460922600502272E-2"/>
              <c:y val="0.11671598200538087"/>
            </c:manualLayout>
          </c:layout>
          <c:overlay val="0"/>
        </c:title>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69276928"/>
        <c:crosses val="autoZero"/>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8</xdr:col>
      <xdr:colOff>390525</xdr:colOff>
      <xdr:row>1</xdr:row>
      <xdr:rowOff>152400</xdr:rowOff>
    </xdr:from>
    <xdr:to>
      <xdr:col>14</xdr:col>
      <xdr:colOff>514350</xdr:colOff>
      <xdr:row>5</xdr:row>
      <xdr:rowOff>800100</xdr:rowOff>
    </xdr:to>
    <xdr:graphicFrame macro="">
      <xdr:nvGraphicFramePr>
        <xdr:cNvPr id="175122" name="Chart 1">
          <a:extLst>
            <a:ext uri="{FF2B5EF4-FFF2-40B4-BE49-F238E27FC236}">
              <a16:creationId xmlns:a16="http://schemas.microsoft.com/office/drawing/2014/main" id="{C44E4F50-A1CB-E224-0B9D-B484F2A721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2</xdr:row>
      <xdr:rowOff>85725</xdr:rowOff>
    </xdr:from>
    <xdr:to>
      <xdr:col>5</xdr:col>
      <xdr:colOff>285750</xdr:colOff>
      <xdr:row>13</xdr:row>
      <xdr:rowOff>76200</xdr:rowOff>
    </xdr:to>
    <xdr:grpSp>
      <xdr:nvGrpSpPr>
        <xdr:cNvPr id="109852" name="Group 6">
          <a:extLst>
            <a:ext uri="{FF2B5EF4-FFF2-40B4-BE49-F238E27FC236}">
              <a16:creationId xmlns:a16="http://schemas.microsoft.com/office/drawing/2014/main" id="{CFF3D0F2-071B-5097-88C3-295D222A9963}"/>
            </a:ext>
          </a:extLst>
        </xdr:cNvPr>
        <xdr:cNvGrpSpPr>
          <a:grpSpLocks/>
        </xdr:cNvGrpSpPr>
      </xdr:nvGrpSpPr>
      <xdr:grpSpPr bwMode="auto">
        <a:xfrm>
          <a:off x="123825" y="1398058"/>
          <a:ext cx="4427008" cy="2085975"/>
          <a:chOff x="99060" y="392550"/>
          <a:chExt cx="4312920" cy="2007645"/>
        </a:xfrm>
      </xdr:grpSpPr>
      <xdr:pic>
        <xdr:nvPicPr>
          <xdr:cNvPr id="109860" name="Picture 1">
            <a:extLst>
              <a:ext uri="{FF2B5EF4-FFF2-40B4-BE49-F238E27FC236}">
                <a16:creationId xmlns:a16="http://schemas.microsoft.com/office/drawing/2014/main" id="{9A4F9626-58B5-9E71-9CD2-0D9404A060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392550"/>
            <a:ext cx="4312920" cy="20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3" name="Oval 2">
            <a:extLst>
              <a:ext uri="{FF2B5EF4-FFF2-40B4-BE49-F238E27FC236}">
                <a16:creationId xmlns:a16="http://schemas.microsoft.com/office/drawing/2014/main" id="{130493B0-810D-5FEE-9C62-4DF1505DA213}"/>
              </a:ext>
            </a:extLst>
          </xdr:cNvPr>
          <xdr:cNvSpPr/>
        </xdr:nvSpPr>
        <xdr:spPr>
          <a:xfrm>
            <a:off x="2906614" y="1960163"/>
            <a:ext cx="295532" cy="13751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sp macro="" textlink="">
        <xdr:nvSpPr>
          <xdr:cNvPr id="4" name="TextBox 3">
            <a:extLst>
              <a:ext uri="{FF2B5EF4-FFF2-40B4-BE49-F238E27FC236}">
                <a16:creationId xmlns:a16="http://schemas.microsoft.com/office/drawing/2014/main" id="{C39192BD-7903-87E1-AAAC-7D0B2FA93543}"/>
              </a:ext>
            </a:extLst>
          </xdr:cNvPr>
          <xdr:cNvSpPr txBox="1"/>
        </xdr:nvSpPr>
        <xdr:spPr>
          <a:xfrm>
            <a:off x="1863017" y="1382622"/>
            <a:ext cx="895831" cy="220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100" b="1">
                <a:solidFill>
                  <a:srgbClr val="FF0000"/>
                </a:solidFill>
              </a:rPr>
              <a:t>Check this box</a:t>
            </a:r>
          </a:p>
        </xdr:txBody>
      </xdr:sp>
      <xdr:cxnSp macro="">
        <xdr:nvCxnSpPr>
          <xdr:cNvPr id="6" name="Straight Arrow Connector 5">
            <a:extLst>
              <a:ext uri="{FF2B5EF4-FFF2-40B4-BE49-F238E27FC236}">
                <a16:creationId xmlns:a16="http://schemas.microsoft.com/office/drawing/2014/main" id="{4EF056A6-F38A-A8D4-775E-ED287CF0F6B5}"/>
              </a:ext>
            </a:extLst>
          </xdr:cNvPr>
          <xdr:cNvCxnSpPr>
            <a:stCxn id="4" idx="2"/>
            <a:endCxn id="3" idx="1"/>
          </xdr:cNvCxnSpPr>
        </xdr:nvCxnSpPr>
        <xdr:spPr>
          <a:xfrm rot="16200000" flipH="1">
            <a:off x="2501482" y="1536425"/>
            <a:ext cx="330024" cy="554122"/>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95250</xdr:colOff>
      <xdr:row>0</xdr:row>
      <xdr:rowOff>171450</xdr:rowOff>
    </xdr:from>
    <xdr:to>
      <xdr:col>12</xdr:col>
      <xdr:colOff>276225</xdr:colOff>
      <xdr:row>12</xdr:row>
      <xdr:rowOff>19050</xdr:rowOff>
    </xdr:to>
    <xdr:grpSp>
      <xdr:nvGrpSpPr>
        <xdr:cNvPr id="109853" name="Group 29">
          <a:extLst>
            <a:ext uri="{FF2B5EF4-FFF2-40B4-BE49-F238E27FC236}">
              <a16:creationId xmlns:a16="http://schemas.microsoft.com/office/drawing/2014/main" id="{EDFD15F3-F491-3569-D231-D373FD1B1B0D}"/>
            </a:ext>
          </a:extLst>
        </xdr:cNvPr>
        <xdr:cNvGrpSpPr>
          <a:grpSpLocks/>
        </xdr:cNvGrpSpPr>
      </xdr:nvGrpSpPr>
      <xdr:grpSpPr bwMode="auto">
        <a:xfrm>
          <a:off x="4889500" y="171450"/>
          <a:ext cx="3355975" cy="3064933"/>
          <a:chOff x="5060527" y="167640"/>
          <a:chExt cx="3484880" cy="2787227"/>
        </a:xfrm>
      </xdr:grpSpPr>
      <xdr:pic>
        <xdr:nvPicPr>
          <xdr:cNvPr id="109856" name="Picture 7">
            <a:extLst>
              <a:ext uri="{FF2B5EF4-FFF2-40B4-BE49-F238E27FC236}">
                <a16:creationId xmlns:a16="http://schemas.microsoft.com/office/drawing/2014/main" id="{E20A119A-2E1D-0FD8-D257-9DCAB9524F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5376"/>
          <a:stretch>
            <a:fillRect/>
          </a:stretch>
        </xdr:blipFill>
        <xdr:spPr bwMode="auto">
          <a:xfrm>
            <a:off x="5060527" y="167640"/>
            <a:ext cx="3484880" cy="2787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11" name="Oval 10">
            <a:extLst>
              <a:ext uri="{FF2B5EF4-FFF2-40B4-BE49-F238E27FC236}">
                <a16:creationId xmlns:a16="http://schemas.microsoft.com/office/drawing/2014/main" id="{27E306A4-5B25-1AE8-7A8B-3E1C9A5B7D1D}"/>
              </a:ext>
            </a:extLst>
          </xdr:cNvPr>
          <xdr:cNvSpPr/>
        </xdr:nvSpPr>
        <xdr:spPr>
          <a:xfrm>
            <a:off x="5472823" y="1200911"/>
            <a:ext cx="530094" cy="27785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sp macro="" textlink="">
        <xdr:nvSpPr>
          <xdr:cNvPr id="12" name="TextBox 11">
            <a:extLst>
              <a:ext uri="{FF2B5EF4-FFF2-40B4-BE49-F238E27FC236}">
                <a16:creationId xmlns:a16="http://schemas.microsoft.com/office/drawing/2014/main" id="{7289420C-56A8-699C-F3D5-96FDDCFD4C2C}"/>
              </a:ext>
            </a:extLst>
          </xdr:cNvPr>
          <xdr:cNvSpPr txBox="1"/>
        </xdr:nvSpPr>
        <xdr:spPr>
          <a:xfrm>
            <a:off x="6493745" y="1035935"/>
            <a:ext cx="1973129" cy="625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100" b="1">
                <a:solidFill>
                  <a:srgbClr val="FF0000"/>
                </a:solidFill>
              </a:rPr>
              <a:t>Click the</a:t>
            </a:r>
            <a:r>
              <a:rPr lang="en-US" sz="1100" b="1" baseline="0">
                <a:solidFill>
                  <a:srgbClr val="FF0000"/>
                </a:solidFill>
              </a:rPr>
              <a:t> download icon to </a:t>
            </a:r>
          </a:p>
          <a:p>
            <a:r>
              <a:rPr lang="en-US" sz="1100" b="1" baseline="0">
                <a:solidFill>
                  <a:srgbClr val="FF0000"/>
                </a:solidFill>
              </a:rPr>
              <a:t>export data to a spreadsheet</a:t>
            </a:r>
            <a:endParaRPr lang="en-US" sz="1100" b="1">
              <a:solidFill>
                <a:srgbClr val="FF0000"/>
              </a:solidFill>
            </a:endParaRPr>
          </a:p>
        </xdr:txBody>
      </xdr:sp>
      <xdr:cxnSp macro="">
        <xdr:nvCxnSpPr>
          <xdr:cNvPr id="13" name="Straight Arrow Connector 12">
            <a:extLst>
              <a:ext uri="{FF2B5EF4-FFF2-40B4-BE49-F238E27FC236}">
                <a16:creationId xmlns:a16="http://schemas.microsoft.com/office/drawing/2014/main" id="{D07EAC0E-1FE5-30EF-87FB-322A0135DA62}"/>
              </a:ext>
            </a:extLst>
          </xdr:cNvPr>
          <xdr:cNvCxnSpPr>
            <a:stCxn id="12" idx="1"/>
            <a:endCxn id="11" idx="6"/>
          </xdr:cNvCxnSpPr>
        </xdr:nvCxnSpPr>
        <xdr:spPr>
          <a:xfrm rot="10800000">
            <a:off x="6002917" y="1339838"/>
            <a:ext cx="490828" cy="8683"/>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180975</xdr:colOff>
      <xdr:row>8</xdr:row>
      <xdr:rowOff>108585</xdr:rowOff>
    </xdr:from>
    <xdr:to>
      <xdr:col>6</xdr:col>
      <xdr:colOff>97155</xdr:colOff>
      <xdr:row>10</xdr:row>
      <xdr:rowOff>100965</xdr:rowOff>
    </xdr:to>
    <xdr:sp macro="" textlink="">
      <xdr:nvSpPr>
        <xdr:cNvPr id="27" name="Right Arrow 26">
          <a:extLst>
            <a:ext uri="{FF2B5EF4-FFF2-40B4-BE49-F238E27FC236}">
              <a16:creationId xmlns:a16="http://schemas.microsoft.com/office/drawing/2014/main" id="{DF8FEE7F-7976-3B6C-1F00-89F01A0098D6}"/>
            </a:ext>
          </a:extLst>
        </xdr:cNvPr>
        <xdr:cNvSpPr/>
      </xdr:nvSpPr>
      <xdr:spPr>
        <a:xfrm>
          <a:off x="4472940" y="2202180"/>
          <a:ext cx="464820" cy="3581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44661</xdr:colOff>
      <xdr:row>12</xdr:row>
      <xdr:rowOff>8467</xdr:rowOff>
    </xdr:from>
    <xdr:to>
      <xdr:col>6</xdr:col>
      <xdr:colOff>507652</xdr:colOff>
      <xdr:row>14</xdr:row>
      <xdr:rowOff>72813</xdr:rowOff>
    </xdr:to>
    <xdr:sp macro="" textlink="">
      <xdr:nvSpPr>
        <xdr:cNvPr id="28" name="Down Arrow 27">
          <a:extLst>
            <a:ext uri="{FF2B5EF4-FFF2-40B4-BE49-F238E27FC236}">
              <a16:creationId xmlns:a16="http://schemas.microsoft.com/office/drawing/2014/main" id="{FAF77316-1978-887B-55BD-996CCAE341C7}"/>
            </a:ext>
          </a:extLst>
        </xdr:cNvPr>
        <xdr:cNvSpPr/>
      </xdr:nvSpPr>
      <xdr:spPr>
        <a:xfrm>
          <a:off x="5015653" y="2946400"/>
          <a:ext cx="472440" cy="43688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352425</xdr:colOff>
      <xdr:row>5</xdr:row>
      <xdr:rowOff>133350</xdr:rowOff>
    </xdr:from>
    <xdr:to>
      <xdr:col>13</xdr:col>
      <xdr:colOff>19050</xdr:colOff>
      <xdr:row>18</xdr:row>
      <xdr:rowOff>76200</xdr:rowOff>
    </xdr:to>
    <xdr:graphicFrame macro="">
      <xdr:nvGraphicFramePr>
        <xdr:cNvPr id="142399" name="Chart 4">
          <a:extLst>
            <a:ext uri="{FF2B5EF4-FFF2-40B4-BE49-F238E27FC236}">
              <a16:creationId xmlns:a16="http://schemas.microsoft.com/office/drawing/2014/main" id="{FE775019-032A-123A-32B0-4CBC1150E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381000</xdr:colOff>
      <xdr:row>1</xdr:row>
      <xdr:rowOff>9525</xdr:rowOff>
    </xdr:from>
    <xdr:to>
      <xdr:col>13</xdr:col>
      <xdr:colOff>19050</xdr:colOff>
      <xdr:row>5</xdr:row>
      <xdr:rowOff>57150</xdr:rowOff>
    </xdr:to>
    <xdr:graphicFrame macro="">
      <xdr:nvGraphicFramePr>
        <xdr:cNvPr id="142400" name="Chart 5">
          <a:extLst>
            <a:ext uri="{FF2B5EF4-FFF2-40B4-BE49-F238E27FC236}">
              <a16:creationId xmlns:a16="http://schemas.microsoft.com/office/drawing/2014/main" id="{F5225C7F-1093-6A20-2414-A91A7A017D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381000</xdr:colOff>
      <xdr:row>0</xdr:row>
      <xdr:rowOff>123825</xdr:rowOff>
    </xdr:from>
    <xdr:to>
      <xdr:col>22</xdr:col>
      <xdr:colOff>247650</xdr:colOff>
      <xdr:row>4</xdr:row>
      <xdr:rowOff>857250</xdr:rowOff>
    </xdr:to>
    <xdr:graphicFrame macro="">
      <xdr:nvGraphicFramePr>
        <xdr:cNvPr id="148555" name="Chart 1">
          <a:extLst>
            <a:ext uri="{FF2B5EF4-FFF2-40B4-BE49-F238E27FC236}">
              <a16:creationId xmlns:a16="http://schemas.microsoft.com/office/drawing/2014/main" id="{77D8CEEF-178A-A02E-2501-8E784379D7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1085850</xdr:colOff>
      <xdr:row>0</xdr:row>
      <xdr:rowOff>76200</xdr:rowOff>
    </xdr:from>
    <xdr:to>
      <xdr:col>14</xdr:col>
      <xdr:colOff>238125</xdr:colOff>
      <xdr:row>4</xdr:row>
      <xdr:rowOff>695325</xdr:rowOff>
    </xdr:to>
    <xdr:graphicFrame macro="">
      <xdr:nvGraphicFramePr>
        <xdr:cNvPr id="148556" name="Chart 2">
          <a:extLst>
            <a:ext uri="{FF2B5EF4-FFF2-40B4-BE49-F238E27FC236}">
              <a16:creationId xmlns:a16="http://schemas.microsoft.com/office/drawing/2014/main" id="{DA3F7122-4302-C7FC-0670-2EA82418BB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FD32-B5EF-4A2B-A8BA-20314E0CF9FC}">
  <dimension ref="A1:K388"/>
  <sheetViews>
    <sheetView tabSelected="1" zoomScale="80" zoomScaleNormal="80" workbookViewId="0">
      <selection activeCell="H17" sqref="H17"/>
    </sheetView>
  </sheetViews>
  <sheetFormatPr defaultColWidth="14.28515625" defaultRowHeight="15" x14ac:dyDescent="0.25"/>
  <cols>
    <col min="1" max="1" width="16.28515625" style="31" customWidth="1"/>
    <col min="2" max="16384" width="14.28515625" style="31"/>
  </cols>
  <sheetData>
    <row r="1" spans="1:11" x14ac:dyDescent="0.25">
      <c r="A1" s="56" t="s">
        <v>451</v>
      </c>
      <c r="B1" s="56"/>
      <c r="C1" s="56"/>
      <c r="D1" s="56"/>
      <c r="E1" s="56"/>
      <c r="F1" s="56"/>
      <c r="G1" s="56"/>
      <c r="H1" s="56"/>
    </row>
    <row r="2" spans="1:11" ht="131.44999999999999" customHeight="1" x14ac:dyDescent="0.25">
      <c r="A2" s="52" t="s">
        <v>452</v>
      </c>
      <c r="B2" s="52"/>
      <c r="C2" s="52"/>
      <c r="D2" s="52"/>
      <c r="E2" s="52"/>
      <c r="F2" s="52"/>
      <c r="G2" s="52"/>
      <c r="H2" s="55"/>
    </row>
    <row r="3" spans="1:11" ht="53.45" customHeight="1" x14ac:dyDescent="0.25">
      <c r="A3" s="40" t="s">
        <v>453</v>
      </c>
      <c r="B3" s="52" t="s">
        <v>454</v>
      </c>
      <c r="C3" s="52"/>
      <c r="D3" s="52"/>
      <c r="E3" s="52"/>
      <c r="F3" s="52"/>
      <c r="G3" s="52"/>
      <c r="H3" s="52"/>
    </row>
    <row r="4" spans="1:11" ht="55.15" customHeight="1" x14ac:dyDescent="0.25">
      <c r="A4" s="40" t="s">
        <v>455</v>
      </c>
      <c r="B4" s="52" t="s">
        <v>456</v>
      </c>
      <c r="C4" s="52"/>
      <c r="D4" s="52"/>
      <c r="E4" s="52"/>
      <c r="F4" s="52"/>
      <c r="G4" s="52"/>
      <c r="H4" s="52"/>
    </row>
    <row r="5" spans="1:11" ht="45.6" customHeight="1" x14ac:dyDescent="0.25">
      <c r="A5" s="40" t="s">
        <v>459</v>
      </c>
      <c r="B5" s="52" t="s">
        <v>460</v>
      </c>
      <c r="C5" s="52"/>
      <c r="D5" s="52"/>
      <c r="E5" s="52"/>
      <c r="F5" s="52"/>
      <c r="G5" s="52"/>
      <c r="H5" s="52"/>
    </row>
    <row r="6" spans="1:11" ht="91.9" customHeight="1" x14ac:dyDescent="0.25">
      <c r="A6" s="40" t="s">
        <v>457</v>
      </c>
      <c r="B6" s="52" t="s">
        <v>458</v>
      </c>
      <c r="C6" s="52"/>
      <c r="D6" s="52"/>
      <c r="E6" s="52"/>
      <c r="F6" s="52"/>
      <c r="G6" s="52"/>
      <c r="H6" s="52"/>
    </row>
    <row r="7" spans="1:11" ht="64.150000000000006" customHeight="1" x14ac:dyDescent="0.25">
      <c r="A7" s="40" t="s">
        <v>389</v>
      </c>
      <c r="B7" s="52" t="s">
        <v>461</v>
      </c>
      <c r="C7" s="52"/>
      <c r="D7" s="52"/>
      <c r="E7" s="52"/>
      <c r="F7" s="52"/>
      <c r="G7" s="52"/>
      <c r="H7" s="52"/>
      <c r="J7" s="53" t="s">
        <v>462</v>
      </c>
      <c r="K7" s="54"/>
    </row>
    <row r="8" spans="1:11" s="32" customFormat="1" x14ac:dyDescent="0.25">
      <c r="J8" s="54"/>
      <c r="K8" s="54"/>
    </row>
    <row r="9" spans="1:11" ht="30" x14ac:dyDescent="0.25">
      <c r="A9" s="41" t="s">
        <v>453</v>
      </c>
      <c r="B9" s="41" t="s">
        <v>65</v>
      </c>
      <c r="C9" s="41" t="s">
        <v>66</v>
      </c>
      <c r="D9" s="41" t="s">
        <v>67</v>
      </c>
      <c r="E9" s="41" t="s">
        <v>68</v>
      </c>
      <c r="F9" s="41" t="s">
        <v>69</v>
      </c>
      <c r="G9" s="41" t="s">
        <v>64</v>
      </c>
      <c r="H9" s="41" t="s">
        <v>389</v>
      </c>
      <c r="J9" s="39" t="s">
        <v>53</v>
      </c>
      <c r="K9" s="31">
        <v>4</v>
      </c>
    </row>
    <row r="10" spans="1:11" x14ac:dyDescent="0.25">
      <c r="A10" s="31" t="s">
        <v>70</v>
      </c>
      <c r="B10" s="31">
        <f t="shared" ref="B10:B73" si="0">VLOOKUP(A10,J$9:K$20,2)</f>
        <v>1</v>
      </c>
      <c r="C10" s="31">
        <f>VALUE(TRIM(MID(A10,4,3)))</f>
        <v>4</v>
      </c>
      <c r="D10" s="31">
        <f>VALUE(RIGHT(A10,4))</f>
        <v>2004</v>
      </c>
      <c r="E10" s="36">
        <f>DATE(D10,B10,C10)</f>
        <v>37990</v>
      </c>
      <c r="F10" s="31">
        <v>1.08</v>
      </c>
      <c r="G10" s="35">
        <v>0.05</v>
      </c>
      <c r="H10" s="31">
        <f>IF(AND(DAY(E10)&gt;4,DAY(E10)&lt;=12),1,0)</f>
        <v>0</v>
      </c>
      <c r="J10" s="39" t="s">
        <v>57</v>
      </c>
      <c r="K10" s="31">
        <v>8</v>
      </c>
    </row>
    <row r="11" spans="1:11" x14ac:dyDescent="0.25">
      <c r="A11" s="31" t="s">
        <v>71</v>
      </c>
      <c r="B11" s="31">
        <f t="shared" si="0"/>
        <v>1</v>
      </c>
      <c r="C11" s="31">
        <f t="shared" ref="C11:C74" si="1">VALUE(TRIM(MID(A11,4,3)))</f>
        <v>11</v>
      </c>
      <c r="D11" s="31">
        <f t="shared" ref="D11:D74" si="2">VALUE(RIGHT(A11,4))</f>
        <v>2004</v>
      </c>
      <c r="E11" s="36">
        <f t="shared" ref="E11:E74" si="3">DATE(D11,B11,C11)</f>
        <v>37997</v>
      </c>
      <c r="F11" s="31">
        <v>0.98</v>
      </c>
      <c r="G11" s="35">
        <v>0.05</v>
      </c>
      <c r="H11" s="31">
        <f t="shared" ref="H11:H74" si="4">IF(AND(DAY(E11)&gt;4,DAY(E11)&lt;=12),1,0)</f>
        <v>1</v>
      </c>
      <c r="J11" s="39" t="s">
        <v>61</v>
      </c>
      <c r="K11" s="31">
        <v>12</v>
      </c>
    </row>
    <row r="12" spans="1:11" x14ac:dyDescent="0.25">
      <c r="A12" s="31" t="s">
        <v>72</v>
      </c>
      <c r="B12" s="31">
        <f t="shared" si="0"/>
        <v>1</v>
      </c>
      <c r="C12" s="31">
        <f t="shared" si="1"/>
        <v>18</v>
      </c>
      <c r="D12" s="31">
        <f t="shared" si="2"/>
        <v>2004</v>
      </c>
      <c r="E12" s="36">
        <f t="shared" si="3"/>
        <v>38004</v>
      </c>
      <c r="F12" s="31">
        <v>0.98</v>
      </c>
      <c r="G12" s="35">
        <v>0.05</v>
      </c>
      <c r="H12" s="31">
        <f t="shared" si="4"/>
        <v>0</v>
      </c>
      <c r="J12" s="39" t="s">
        <v>51</v>
      </c>
      <c r="K12" s="31">
        <v>2</v>
      </c>
    </row>
    <row r="13" spans="1:11" x14ac:dyDescent="0.25">
      <c r="A13" s="31" t="s">
        <v>73</v>
      </c>
      <c r="B13" s="31">
        <f t="shared" si="0"/>
        <v>1</v>
      </c>
      <c r="C13" s="31">
        <f t="shared" si="1"/>
        <v>25</v>
      </c>
      <c r="D13" s="31">
        <f t="shared" si="2"/>
        <v>2004</v>
      </c>
      <c r="E13" s="36">
        <f t="shared" si="3"/>
        <v>38011</v>
      </c>
      <c r="F13" s="31">
        <v>0.98</v>
      </c>
      <c r="G13" s="35">
        <v>0.05</v>
      </c>
      <c r="H13" s="31">
        <f t="shared" si="4"/>
        <v>0</v>
      </c>
      <c r="J13" s="40" t="s">
        <v>50</v>
      </c>
      <c r="K13" s="32">
        <v>1</v>
      </c>
    </row>
    <row r="14" spans="1:11" x14ac:dyDescent="0.25">
      <c r="A14" s="31" t="s">
        <v>74</v>
      </c>
      <c r="B14" s="31">
        <f t="shared" si="0"/>
        <v>2</v>
      </c>
      <c r="C14" s="31">
        <f t="shared" si="1"/>
        <v>1</v>
      </c>
      <c r="D14" s="31">
        <f t="shared" si="2"/>
        <v>2004</v>
      </c>
      <c r="E14" s="36">
        <f t="shared" si="3"/>
        <v>38018</v>
      </c>
      <c r="F14" s="31">
        <v>1</v>
      </c>
      <c r="G14" s="35">
        <v>0.05</v>
      </c>
      <c r="H14" s="31">
        <f t="shared" si="4"/>
        <v>0</v>
      </c>
      <c r="J14" s="39" t="s">
        <v>56</v>
      </c>
      <c r="K14" s="31">
        <v>7</v>
      </c>
    </row>
    <row r="15" spans="1:11" x14ac:dyDescent="0.25">
      <c r="A15" s="31" t="s">
        <v>75</v>
      </c>
      <c r="B15" s="31">
        <f t="shared" si="0"/>
        <v>2</v>
      </c>
      <c r="C15" s="31">
        <f t="shared" si="1"/>
        <v>8</v>
      </c>
      <c r="D15" s="31">
        <f t="shared" si="2"/>
        <v>2004</v>
      </c>
      <c r="E15" s="36">
        <f t="shared" si="3"/>
        <v>38025</v>
      </c>
      <c r="F15" s="31">
        <v>0.9</v>
      </c>
      <c r="G15" s="35">
        <v>0.05</v>
      </c>
      <c r="H15" s="31">
        <f t="shared" si="4"/>
        <v>1</v>
      </c>
      <c r="J15" s="39" t="s">
        <v>55</v>
      </c>
      <c r="K15" s="31">
        <v>6</v>
      </c>
    </row>
    <row r="16" spans="1:11" x14ac:dyDescent="0.25">
      <c r="A16" s="31" t="s">
        <v>76</v>
      </c>
      <c r="B16" s="31">
        <f t="shared" si="0"/>
        <v>2</v>
      </c>
      <c r="C16" s="31">
        <f t="shared" si="1"/>
        <v>15</v>
      </c>
      <c r="D16" s="31">
        <f t="shared" si="2"/>
        <v>2004</v>
      </c>
      <c r="E16" s="36">
        <f t="shared" si="3"/>
        <v>38032</v>
      </c>
      <c r="F16" s="31">
        <v>0.86</v>
      </c>
      <c r="G16" s="35">
        <v>0.05</v>
      </c>
      <c r="H16" s="31">
        <f t="shared" si="4"/>
        <v>0</v>
      </c>
      <c r="J16" s="39" t="s">
        <v>52</v>
      </c>
      <c r="K16" s="31">
        <v>3</v>
      </c>
    </row>
    <row r="17" spans="1:11" x14ac:dyDescent="0.25">
      <c r="A17" s="31" t="s">
        <v>77</v>
      </c>
      <c r="B17" s="31">
        <f t="shared" si="0"/>
        <v>2</v>
      </c>
      <c r="C17" s="31">
        <f t="shared" si="1"/>
        <v>22</v>
      </c>
      <c r="D17" s="31">
        <f t="shared" si="2"/>
        <v>2004</v>
      </c>
      <c r="E17" s="36">
        <f t="shared" si="3"/>
        <v>38039</v>
      </c>
      <c r="F17" s="31">
        <v>0.86</v>
      </c>
      <c r="G17" s="35">
        <v>0.05</v>
      </c>
      <c r="H17" s="31">
        <f t="shared" si="4"/>
        <v>0</v>
      </c>
      <c r="J17" s="39" t="s">
        <v>54</v>
      </c>
      <c r="K17" s="31">
        <v>5</v>
      </c>
    </row>
    <row r="18" spans="1:11" x14ac:dyDescent="0.25">
      <c r="A18" s="31" t="s">
        <v>78</v>
      </c>
      <c r="B18" s="31">
        <f t="shared" si="0"/>
        <v>2</v>
      </c>
      <c r="C18" s="31">
        <f t="shared" si="1"/>
        <v>29</v>
      </c>
      <c r="D18" s="31">
        <f t="shared" si="2"/>
        <v>2004</v>
      </c>
      <c r="E18" s="36">
        <f t="shared" si="3"/>
        <v>38046</v>
      </c>
      <c r="F18" s="31">
        <v>0.94</v>
      </c>
      <c r="G18" s="35">
        <v>0.1</v>
      </c>
      <c r="H18" s="31">
        <f t="shared" si="4"/>
        <v>0</v>
      </c>
      <c r="J18" s="39" t="s">
        <v>60</v>
      </c>
      <c r="K18" s="31">
        <v>11</v>
      </c>
    </row>
    <row r="19" spans="1:11" x14ac:dyDescent="0.25">
      <c r="A19" s="31" t="s">
        <v>79</v>
      </c>
      <c r="B19" s="31">
        <f t="shared" si="0"/>
        <v>3</v>
      </c>
      <c r="C19" s="31">
        <f t="shared" si="1"/>
        <v>7</v>
      </c>
      <c r="D19" s="31">
        <f t="shared" si="2"/>
        <v>2004</v>
      </c>
      <c r="E19" s="36">
        <f t="shared" si="3"/>
        <v>38053</v>
      </c>
      <c r="F19" s="31">
        <v>0.78</v>
      </c>
      <c r="G19" s="35">
        <v>0.1</v>
      </c>
      <c r="H19" s="31">
        <f t="shared" si="4"/>
        <v>1</v>
      </c>
      <c r="J19" s="39" t="s">
        <v>59</v>
      </c>
      <c r="K19" s="31">
        <v>10</v>
      </c>
    </row>
    <row r="20" spans="1:11" x14ac:dyDescent="0.25">
      <c r="A20" s="31" t="s">
        <v>80</v>
      </c>
      <c r="B20" s="31">
        <f t="shared" si="0"/>
        <v>3</v>
      </c>
      <c r="C20" s="31">
        <f t="shared" si="1"/>
        <v>14</v>
      </c>
      <c r="D20" s="31">
        <f t="shared" si="2"/>
        <v>2004</v>
      </c>
      <c r="E20" s="36">
        <f t="shared" si="3"/>
        <v>38060</v>
      </c>
      <c r="F20" s="31">
        <v>0.86</v>
      </c>
      <c r="G20" s="35">
        <v>0.05</v>
      </c>
      <c r="H20" s="31">
        <f t="shared" si="4"/>
        <v>0</v>
      </c>
      <c r="J20" s="39" t="s">
        <v>58</v>
      </c>
      <c r="K20" s="31">
        <v>9</v>
      </c>
    </row>
    <row r="21" spans="1:11" x14ac:dyDescent="0.25">
      <c r="A21" s="31" t="s">
        <v>81</v>
      </c>
      <c r="B21" s="31">
        <f t="shared" si="0"/>
        <v>3</v>
      </c>
      <c r="C21" s="31">
        <f t="shared" si="1"/>
        <v>21</v>
      </c>
      <c r="D21" s="31">
        <f t="shared" si="2"/>
        <v>2004</v>
      </c>
      <c r="E21" s="36">
        <f t="shared" si="3"/>
        <v>38067</v>
      </c>
      <c r="F21" s="31">
        <v>0.74</v>
      </c>
      <c r="G21" s="35">
        <v>0.1</v>
      </c>
      <c r="H21" s="31">
        <f t="shared" si="4"/>
        <v>0</v>
      </c>
    </row>
    <row r="22" spans="1:11" x14ac:dyDescent="0.25">
      <c r="A22" s="31" t="s">
        <v>82</v>
      </c>
      <c r="B22" s="31">
        <f t="shared" si="0"/>
        <v>3</v>
      </c>
      <c r="C22" s="31">
        <f t="shared" si="1"/>
        <v>28</v>
      </c>
      <c r="D22" s="31">
        <f t="shared" si="2"/>
        <v>2004</v>
      </c>
      <c r="E22" s="36">
        <f t="shared" si="3"/>
        <v>38074</v>
      </c>
      <c r="F22" s="31">
        <v>0.9</v>
      </c>
      <c r="G22" s="35">
        <v>0.05</v>
      </c>
      <c r="H22" s="31">
        <f t="shared" si="4"/>
        <v>0</v>
      </c>
    </row>
    <row r="23" spans="1:11" x14ac:dyDescent="0.25">
      <c r="A23" s="31" t="s">
        <v>83</v>
      </c>
      <c r="B23" s="31">
        <f t="shared" si="0"/>
        <v>4</v>
      </c>
      <c r="C23" s="31">
        <f t="shared" si="1"/>
        <v>4</v>
      </c>
      <c r="D23" s="31">
        <f t="shared" si="2"/>
        <v>2004</v>
      </c>
      <c r="E23" s="36">
        <f t="shared" si="3"/>
        <v>38081</v>
      </c>
      <c r="F23" s="31">
        <v>0.84</v>
      </c>
      <c r="G23" s="35">
        <v>0.05</v>
      </c>
      <c r="H23" s="31">
        <f t="shared" si="4"/>
        <v>0</v>
      </c>
    </row>
    <row r="24" spans="1:11" x14ac:dyDescent="0.25">
      <c r="A24" s="31" t="s">
        <v>84</v>
      </c>
      <c r="B24" s="31">
        <f t="shared" si="0"/>
        <v>4</v>
      </c>
      <c r="C24" s="31">
        <f t="shared" si="1"/>
        <v>11</v>
      </c>
      <c r="D24" s="31">
        <f t="shared" si="2"/>
        <v>2004</v>
      </c>
      <c r="E24" s="36">
        <f t="shared" si="3"/>
        <v>38088</v>
      </c>
      <c r="F24" s="31">
        <v>0.8</v>
      </c>
      <c r="G24" s="35">
        <v>0.1</v>
      </c>
      <c r="H24" s="31">
        <f t="shared" si="4"/>
        <v>1</v>
      </c>
    </row>
    <row r="25" spans="1:11" x14ac:dyDescent="0.25">
      <c r="A25" s="31" t="s">
        <v>85</v>
      </c>
      <c r="B25" s="31">
        <f t="shared" si="0"/>
        <v>4</v>
      </c>
      <c r="C25" s="31">
        <f t="shared" si="1"/>
        <v>18</v>
      </c>
      <c r="D25" s="31">
        <f t="shared" si="2"/>
        <v>2004</v>
      </c>
      <c r="E25" s="36">
        <f t="shared" si="3"/>
        <v>38095</v>
      </c>
      <c r="F25" s="31">
        <v>0.84</v>
      </c>
      <c r="G25" s="35">
        <v>0.05</v>
      </c>
      <c r="H25" s="31">
        <f t="shared" si="4"/>
        <v>0</v>
      </c>
    </row>
    <row r="26" spans="1:11" x14ac:dyDescent="0.25">
      <c r="A26" s="31" t="s">
        <v>86</v>
      </c>
      <c r="B26" s="31">
        <f t="shared" si="0"/>
        <v>4</v>
      </c>
      <c r="C26" s="31">
        <f t="shared" si="1"/>
        <v>25</v>
      </c>
      <c r="D26" s="31">
        <f t="shared" si="2"/>
        <v>2004</v>
      </c>
      <c r="E26" s="36">
        <f t="shared" si="3"/>
        <v>38102</v>
      </c>
      <c r="F26" s="31">
        <v>0.84</v>
      </c>
      <c r="G26" s="35">
        <v>0.05</v>
      </c>
      <c r="H26" s="31">
        <f t="shared" si="4"/>
        <v>0</v>
      </c>
    </row>
    <row r="27" spans="1:11" x14ac:dyDescent="0.25">
      <c r="A27" s="31" t="s">
        <v>87</v>
      </c>
      <c r="B27" s="31">
        <f t="shared" si="0"/>
        <v>5</v>
      </c>
      <c r="C27" s="31">
        <f t="shared" si="1"/>
        <v>2</v>
      </c>
      <c r="D27" s="31">
        <f t="shared" si="2"/>
        <v>2004</v>
      </c>
      <c r="E27" s="36">
        <f t="shared" si="3"/>
        <v>38109</v>
      </c>
      <c r="F27" s="31">
        <v>0.88</v>
      </c>
      <c r="G27" s="35">
        <v>0.05</v>
      </c>
      <c r="H27" s="31">
        <f t="shared" si="4"/>
        <v>0</v>
      </c>
    </row>
    <row r="28" spans="1:11" x14ac:dyDescent="0.25">
      <c r="A28" s="31" t="s">
        <v>88</v>
      </c>
      <c r="B28" s="31">
        <f t="shared" si="0"/>
        <v>5</v>
      </c>
      <c r="C28" s="31">
        <f t="shared" si="1"/>
        <v>9</v>
      </c>
      <c r="D28" s="31">
        <f t="shared" si="2"/>
        <v>2004</v>
      </c>
      <c r="E28" s="36">
        <f t="shared" si="3"/>
        <v>38116</v>
      </c>
      <c r="F28" s="31">
        <v>0.8</v>
      </c>
      <c r="G28" s="35">
        <v>0.05</v>
      </c>
      <c r="H28" s="31">
        <f t="shared" si="4"/>
        <v>1</v>
      </c>
    </row>
    <row r="29" spans="1:11" x14ac:dyDescent="0.25">
      <c r="A29" s="31" t="s">
        <v>89</v>
      </c>
      <c r="B29" s="31">
        <f t="shared" si="0"/>
        <v>5</v>
      </c>
      <c r="C29" s="31">
        <f t="shared" si="1"/>
        <v>16</v>
      </c>
      <c r="D29" s="31">
        <f t="shared" si="2"/>
        <v>2004</v>
      </c>
      <c r="E29" s="36">
        <f t="shared" si="3"/>
        <v>38123</v>
      </c>
      <c r="F29" s="31">
        <v>0.76</v>
      </c>
      <c r="G29" s="35">
        <v>0.05</v>
      </c>
      <c r="H29" s="31">
        <f t="shared" si="4"/>
        <v>0</v>
      </c>
    </row>
    <row r="30" spans="1:11" x14ac:dyDescent="0.25">
      <c r="A30" s="31" t="s">
        <v>90</v>
      </c>
      <c r="B30" s="31">
        <f t="shared" si="0"/>
        <v>5</v>
      </c>
      <c r="C30" s="31">
        <f t="shared" si="1"/>
        <v>23</v>
      </c>
      <c r="D30" s="31">
        <f t="shared" si="2"/>
        <v>2004</v>
      </c>
      <c r="E30" s="36">
        <f t="shared" si="3"/>
        <v>38130</v>
      </c>
      <c r="F30" s="31">
        <v>0.72</v>
      </c>
      <c r="G30" s="35">
        <v>0.05</v>
      </c>
      <c r="H30" s="31">
        <f t="shared" si="4"/>
        <v>0</v>
      </c>
    </row>
    <row r="31" spans="1:11" x14ac:dyDescent="0.25">
      <c r="A31" s="31" t="s">
        <v>91</v>
      </c>
      <c r="B31" s="31">
        <f t="shared" si="0"/>
        <v>5</v>
      </c>
      <c r="C31" s="31">
        <f t="shared" si="1"/>
        <v>30</v>
      </c>
      <c r="D31" s="31">
        <f t="shared" si="2"/>
        <v>2004</v>
      </c>
      <c r="E31" s="36">
        <f t="shared" si="3"/>
        <v>38137</v>
      </c>
      <c r="F31" s="31">
        <v>0.72</v>
      </c>
      <c r="G31" s="35">
        <v>0.05</v>
      </c>
      <c r="H31" s="31">
        <f t="shared" si="4"/>
        <v>0</v>
      </c>
    </row>
    <row r="32" spans="1:11" x14ac:dyDescent="0.25">
      <c r="A32" s="31" t="s">
        <v>92</v>
      </c>
      <c r="B32" s="31">
        <f t="shared" si="0"/>
        <v>6</v>
      </c>
      <c r="C32" s="31">
        <f t="shared" si="1"/>
        <v>6</v>
      </c>
      <c r="D32" s="31">
        <f t="shared" si="2"/>
        <v>2004</v>
      </c>
      <c r="E32" s="36">
        <f t="shared" si="3"/>
        <v>38144</v>
      </c>
      <c r="F32" s="31">
        <v>0.72</v>
      </c>
      <c r="G32" s="35">
        <v>0.05</v>
      </c>
      <c r="H32" s="31">
        <f t="shared" si="4"/>
        <v>1</v>
      </c>
    </row>
    <row r="33" spans="1:8" x14ac:dyDescent="0.25">
      <c r="A33" s="31" t="s">
        <v>93</v>
      </c>
      <c r="B33" s="31">
        <f t="shared" si="0"/>
        <v>6</v>
      </c>
      <c r="C33" s="31">
        <f t="shared" si="1"/>
        <v>13</v>
      </c>
      <c r="D33" s="31">
        <f t="shared" si="2"/>
        <v>2004</v>
      </c>
      <c r="E33" s="36">
        <f t="shared" si="3"/>
        <v>38151</v>
      </c>
      <c r="F33" s="31">
        <v>0.74</v>
      </c>
      <c r="G33" s="35">
        <v>0.05</v>
      </c>
      <c r="H33" s="31">
        <f t="shared" si="4"/>
        <v>0</v>
      </c>
    </row>
    <row r="34" spans="1:8" x14ac:dyDescent="0.25">
      <c r="A34" s="31" t="s">
        <v>94</v>
      </c>
      <c r="B34" s="31">
        <f t="shared" si="0"/>
        <v>6</v>
      </c>
      <c r="C34" s="31">
        <f t="shared" si="1"/>
        <v>20</v>
      </c>
      <c r="D34" s="31">
        <f t="shared" si="2"/>
        <v>2004</v>
      </c>
      <c r="E34" s="36">
        <f t="shared" si="3"/>
        <v>38158</v>
      </c>
      <c r="F34" s="31">
        <v>0.68</v>
      </c>
      <c r="G34" s="35">
        <v>0.05</v>
      </c>
      <c r="H34" s="31">
        <f t="shared" si="4"/>
        <v>0</v>
      </c>
    </row>
    <row r="35" spans="1:8" x14ac:dyDescent="0.25">
      <c r="A35" s="31" t="s">
        <v>95</v>
      </c>
      <c r="B35" s="31">
        <f t="shared" si="0"/>
        <v>6</v>
      </c>
      <c r="C35" s="31">
        <f t="shared" si="1"/>
        <v>27</v>
      </c>
      <c r="D35" s="31">
        <f t="shared" si="2"/>
        <v>2004</v>
      </c>
      <c r="E35" s="36">
        <f t="shared" si="3"/>
        <v>38165</v>
      </c>
      <c r="F35" s="31">
        <v>0.74</v>
      </c>
      <c r="G35" s="35">
        <v>0.05</v>
      </c>
      <c r="H35" s="31">
        <f t="shared" si="4"/>
        <v>0</v>
      </c>
    </row>
    <row r="36" spans="1:8" x14ac:dyDescent="0.25">
      <c r="A36" s="31" t="s">
        <v>96</v>
      </c>
      <c r="B36" s="31">
        <f t="shared" si="0"/>
        <v>7</v>
      </c>
      <c r="C36" s="31">
        <f t="shared" si="1"/>
        <v>4</v>
      </c>
      <c r="D36" s="31">
        <f t="shared" si="2"/>
        <v>2004</v>
      </c>
      <c r="E36" s="36">
        <f t="shared" si="3"/>
        <v>38172</v>
      </c>
      <c r="F36" s="31">
        <v>0.72</v>
      </c>
      <c r="G36" s="35">
        <v>0.05</v>
      </c>
      <c r="H36" s="31">
        <f t="shared" si="4"/>
        <v>0</v>
      </c>
    </row>
    <row r="37" spans="1:8" x14ac:dyDescent="0.25">
      <c r="A37" s="31" t="s">
        <v>97</v>
      </c>
      <c r="B37" s="31">
        <f t="shared" si="0"/>
        <v>7</v>
      </c>
      <c r="C37" s="31">
        <f t="shared" si="1"/>
        <v>11</v>
      </c>
      <c r="D37" s="31">
        <f t="shared" si="2"/>
        <v>2004</v>
      </c>
      <c r="E37" s="36">
        <f t="shared" si="3"/>
        <v>38179</v>
      </c>
      <c r="F37" s="31">
        <v>0.74</v>
      </c>
      <c r="G37" s="35">
        <v>0.05</v>
      </c>
      <c r="H37" s="31">
        <f t="shared" si="4"/>
        <v>1</v>
      </c>
    </row>
    <row r="38" spans="1:8" x14ac:dyDescent="0.25">
      <c r="A38" s="31" t="s">
        <v>98</v>
      </c>
      <c r="B38" s="31">
        <f t="shared" si="0"/>
        <v>7</v>
      </c>
      <c r="C38" s="31">
        <f t="shared" si="1"/>
        <v>18</v>
      </c>
      <c r="D38" s="31">
        <f t="shared" si="2"/>
        <v>2004</v>
      </c>
      <c r="E38" s="36">
        <f t="shared" si="3"/>
        <v>38186</v>
      </c>
      <c r="F38" s="31">
        <v>0.68</v>
      </c>
      <c r="G38" s="35">
        <v>0.05</v>
      </c>
      <c r="H38" s="31">
        <f t="shared" si="4"/>
        <v>0</v>
      </c>
    </row>
    <row r="39" spans="1:8" x14ac:dyDescent="0.25">
      <c r="A39" s="31" t="s">
        <v>99</v>
      </c>
      <c r="B39" s="31">
        <f t="shared" si="0"/>
        <v>7</v>
      </c>
      <c r="C39" s="31">
        <f t="shared" si="1"/>
        <v>25</v>
      </c>
      <c r="D39" s="31">
        <f t="shared" si="2"/>
        <v>2004</v>
      </c>
      <c r="E39" s="36">
        <f t="shared" si="3"/>
        <v>38193</v>
      </c>
      <c r="F39" s="31">
        <v>0.72</v>
      </c>
      <c r="G39" s="35">
        <v>0.05</v>
      </c>
      <c r="H39" s="31">
        <f t="shared" si="4"/>
        <v>0</v>
      </c>
    </row>
    <row r="40" spans="1:8" x14ac:dyDescent="0.25">
      <c r="A40" s="31" t="s">
        <v>100</v>
      </c>
      <c r="B40" s="31">
        <f t="shared" si="0"/>
        <v>8</v>
      </c>
      <c r="C40" s="31">
        <f t="shared" si="1"/>
        <v>1</v>
      </c>
      <c r="D40" s="31">
        <f t="shared" si="2"/>
        <v>2004</v>
      </c>
      <c r="E40" s="36">
        <f t="shared" si="3"/>
        <v>38200</v>
      </c>
      <c r="F40" s="31">
        <v>0.72</v>
      </c>
      <c r="G40" s="35">
        <v>0.05</v>
      </c>
      <c r="H40" s="31">
        <f t="shared" si="4"/>
        <v>0</v>
      </c>
    </row>
    <row r="41" spans="1:8" x14ac:dyDescent="0.25">
      <c r="A41" s="31" t="s">
        <v>101</v>
      </c>
      <c r="B41" s="31">
        <f t="shared" si="0"/>
        <v>8</v>
      </c>
      <c r="C41" s="31">
        <f t="shared" si="1"/>
        <v>8</v>
      </c>
      <c r="D41" s="31">
        <f t="shared" si="2"/>
        <v>2004</v>
      </c>
      <c r="E41" s="36">
        <f t="shared" si="3"/>
        <v>38207</v>
      </c>
      <c r="F41" s="31">
        <v>0.68</v>
      </c>
      <c r="G41" s="35">
        <v>0.05</v>
      </c>
      <c r="H41" s="31">
        <f t="shared" si="4"/>
        <v>1</v>
      </c>
    </row>
    <row r="42" spans="1:8" x14ac:dyDescent="0.25">
      <c r="A42" s="31" t="s">
        <v>102</v>
      </c>
      <c r="B42" s="31">
        <f t="shared" si="0"/>
        <v>8</v>
      </c>
      <c r="C42" s="31">
        <f t="shared" si="1"/>
        <v>15</v>
      </c>
      <c r="D42" s="31">
        <f t="shared" si="2"/>
        <v>2004</v>
      </c>
      <c r="E42" s="36">
        <f t="shared" si="3"/>
        <v>38214</v>
      </c>
      <c r="F42" s="31">
        <v>0.68</v>
      </c>
      <c r="G42" s="35">
        <v>0.05</v>
      </c>
      <c r="H42" s="31">
        <f t="shared" si="4"/>
        <v>0</v>
      </c>
    </row>
    <row r="43" spans="1:8" x14ac:dyDescent="0.25">
      <c r="A43" s="31" t="s">
        <v>103</v>
      </c>
      <c r="B43" s="31">
        <f t="shared" si="0"/>
        <v>8</v>
      </c>
      <c r="C43" s="31">
        <f t="shared" si="1"/>
        <v>22</v>
      </c>
      <c r="D43" s="31">
        <f t="shared" si="2"/>
        <v>2004</v>
      </c>
      <c r="E43" s="36">
        <f t="shared" si="3"/>
        <v>38221</v>
      </c>
      <c r="F43" s="31">
        <v>0.7</v>
      </c>
      <c r="G43" s="35">
        <v>0.05</v>
      </c>
      <c r="H43" s="31">
        <f t="shared" si="4"/>
        <v>0</v>
      </c>
    </row>
    <row r="44" spans="1:8" x14ac:dyDescent="0.25">
      <c r="A44" s="31" t="s">
        <v>104</v>
      </c>
      <c r="B44" s="31">
        <f t="shared" si="0"/>
        <v>8</v>
      </c>
      <c r="C44" s="31">
        <f t="shared" si="1"/>
        <v>29</v>
      </c>
      <c r="D44" s="31">
        <f t="shared" si="2"/>
        <v>2004</v>
      </c>
      <c r="E44" s="36">
        <f t="shared" si="3"/>
        <v>38228</v>
      </c>
      <c r="F44" s="31">
        <v>0.78</v>
      </c>
      <c r="G44" s="35">
        <v>0.05</v>
      </c>
      <c r="H44" s="31">
        <f t="shared" si="4"/>
        <v>0</v>
      </c>
    </row>
    <row r="45" spans="1:8" x14ac:dyDescent="0.25">
      <c r="A45" s="31" t="s">
        <v>105</v>
      </c>
      <c r="B45" s="31">
        <f t="shared" si="0"/>
        <v>9</v>
      </c>
      <c r="C45" s="31">
        <f t="shared" si="1"/>
        <v>5</v>
      </c>
      <c r="D45" s="31">
        <f t="shared" si="2"/>
        <v>2004</v>
      </c>
      <c r="E45" s="36">
        <f t="shared" si="3"/>
        <v>38235</v>
      </c>
      <c r="F45" s="31">
        <v>0.7</v>
      </c>
      <c r="G45" s="35">
        <v>0.05</v>
      </c>
      <c r="H45" s="31">
        <f t="shared" si="4"/>
        <v>1</v>
      </c>
    </row>
    <row r="46" spans="1:8" x14ac:dyDescent="0.25">
      <c r="A46" s="31" t="s">
        <v>106</v>
      </c>
      <c r="B46" s="31">
        <f t="shared" si="0"/>
        <v>9</v>
      </c>
      <c r="C46" s="31">
        <f t="shared" si="1"/>
        <v>12</v>
      </c>
      <c r="D46" s="31">
        <f t="shared" si="2"/>
        <v>2004</v>
      </c>
      <c r="E46" s="36">
        <f t="shared" si="3"/>
        <v>38242</v>
      </c>
      <c r="F46" s="31">
        <v>0.72</v>
      </c>
      <c r="G46" s="35">
        <v>0.05</v>
      </c>
      <c r="H46" s="31">
        <f t="shared" si="4"/>
        <v>1</v>
      </c>
    </row>
    <row r="47" spans="1:8" x14ac:dyDescent="0.25">
      <c r="A47" s="31" t="s">
        <v>107</v>
      </c>
      <c r="B47" s="31">
        <f t="shared" si="0"/>
        <v>9</v>
      </c>
      <c r="C47" s="31">
        <f t="shared" si="1"/>
        <v>19</v>
      </c>
      <c r="D47" s="31">
        <f t="shared" si="2"/>
        <v>2004</v>
      </c>
      <c r="E47" s="36">
        <f t="shared" si="3"/>
        <v>38249</v>
      </c>
      <c r="F47" s="31">
        <v>0.72</v>
      </c>
      <c r="G47" s="35">
        <v>0.05</v>
      </c>
      <c r="H47" s="31">
        <f t="shared" si="4"/>
        <v>0</v>
      </c>
    </row>
    <row r="48" spans="1:8" x14ac:dyDescent="0.25">
      <c r="A48" s="31" t="s">
        <v>108</v>
      </c>
      <c r="B48" s="31">
        <f t="shared" si="0"/>
        <v>9</v>
      </c>
      <c r="C48" s="31">
        <f t="shared" si="1"/>
        <v>26</v>
      </c>
      <c r="D48" s="31">
        <f t="shared" si="2"/>
        <v>2004</v>
      </c>
      <c r="E48" s="36">
        <f t="shared" si="3"/>
        <v>38256</v>
      </c>
      <c r="F48" s="31">
        <v>0.74</v>
      </c>
      <c r="G48" s="35">
        <v>0.05</v>
      </c>
      <c r="H48" s="31">
        <f t="shared" si="4"/>
        <v>0</v>
      </c>
    </row>
    <row r="49" spans="1:8" x14ac:dyDescent="0.25">
      <c r="A49" s="31" t="s">
        <v>109</v>
      </c>
      <c r="B49" s="31">
        <f t="shared" si="0"/>
        <v>10</v>
      </c>
      <c r="C49" s="31">
        <f t="shared" si="1"/>
        <v>3</v>
      </c>
      <c r="D49" s="31">
        <f t="shared" si="2"/>
        <v>2004</v>
      </c>
      <c r="E49" s="36">
        <f t="shared" si="3"/>
        <v>38263</v>
      </c>
      <c r="F49" s="31">
        <v>0.8</v>
      </c>
      <c r="G49" s="35">
        <v>0.05</v>
      </c>
      <c r="H49" s="31">
        <f t="shared" si="4"/>
        <v>0</v>
      </c>
    </row>
    <row r="50" spans="1:8" x14ac:dyDescent="0.25">
      <c r="A50" s="31" t="s">
        <v>110</v>
      </c>
      <c r="B50" s="31">
        <f t="shared" si="0"/>
        <v>10</v>
      </c>
      <c r="C50" s="31">
        <f t="shared" si="1"/>
        <v>10</v>
      </c>
      <c r="D50" s="31">
        <f t="shared" si="2"/>
        <v>2004</v>
      </c>
      <c r="E50" s="36">
        <f t="shared" si="3"/>
        <v>38270</v>
      </c>
      <c r="F50" s="31">
        <v>0.72</v>
      </c>
      <c r="G50" s="35">
        <v>0.05</v>
      </c>
      <c r="H50" s="31">
        <f t="shared" si="4"/>
        <v>1</v>
      </c>
    </row>
    <row r="51" spans="1:8" x14ac:dyDescent="0.25">
      <c r="A51" s="31" t="s">
        <v>111</v>
      </c>
      <c r="B51" s="31">
        <f t="shared" si="0"/>
        <v>10</v>
      </c>
      <c r="C51" s="31">
        <f t="shared" si="1"/>
        <v>17</v>
      </c>
      <c r="D51" s="31">
        <f t="shared" si="2"/>
        <v>2004</v>
      </c>
      <c r="E51" s="36">
        <f t="shared" si="3"/>
        <v>38277</v>
      </c>
      <c r="F51" s="31">
        <v>0.72</v>
      </c>
      <c r="G51" s="35">
        <v>0.05</v>
      </c>
      <c r="H51" s="31">
        <f t="shared" si="4"/>
        <v>0</v>
      </c>
    </row>
    <row r="52" spans="1:8" x14ac:dyDescent="0.25">
      <c r="A52" s="31" t="s">
        <v>112</v>
      </c>
      <c r="B52" s="31">
        <f t="shared" si="0"/>
        <v>10</v>
      </c>
      <c r="C52" s="31">
        <f t="shared" si="1"/>
        <v>24</v>
      </c>
      <c r="D52" s="31">
        <f t="shared" si="2"/>
        <v>2004</v>
      </c>
      <c r="E52" s="36">
        <f t="shared" si="3"/>
        <v>38284</v>
      </c>
      <c r="F52" s="31">
        <v>0.72</v>
      </c>
      <c r="G52" s="35">
        <v>0.05</v>
      </c>
      <c r="H52" s="31">
        <f t="shared" si="4"/>
        <v>0</v>
      </c>
    </row>
    <row r="53" spans="1:8" x14ac:dyDescent="0.25">
      <c r="A53" s="31" t="s">
        <v>113</v>
      </c>
      <c r="B53" s="31">
        <f t="shared" si="0"/>
        <v>10</v>
      </c>
      <c r="C53" s="31">
        <f t="shared" si="1"/>
        <v>31</v>
      </c>
      <c r="D53" s="31">
        <f t="shared" si="2"/>
        <v>2004</v>
      </c>
      <c r="E53" s="36">
        <f t="shared" si="3"/>
        <v>38291</v>
      </c>
      <c r="F53" s="31">
        <v>0.78</v>
      </c>
      <c r="G53" s="35">
        <v>0.05</v>
      </c>
      <c r="H53" s="31">
        <f t="shared" si="4"/>
        <v>0</v>
      </c>
    </row>
    <row r="54" spans="1:8" x14ac:dyDescent="0.25">
      <c r="A54" s="31" t="s">
        <v>114</v>
      </c>
      <c r="B54" s="31">
        <f t="shared" si="0"/>
        <v>11</v>
      </c>
      <c r="C54" s="31">
        <f t="shared" si="1"/>
        <v>7</v>
      </c>
      <c r="D54" s="31">
        <f t="shared" si="2"/>
        <v>2004</v>
      </c>
      <c r="E54" s="36">
        <f t="shared" si="3"/>
        <v>38298</v>
      </c>
      <c r="F54" s="31">
        <v>0.66</v>
      </c>
      <c r="G54" s="35">
        <v>0.1</v>
      </c>
      <c r="H54" s="31">
        <f t="shared" si="4"/>
        <v>1</v>
      </c>
    </row>
    <row r="55" spans="1:8" x14ac:dyDescent="0.25">
      <c r="A55" s="31" t="s">
        <v>115</v>
      </c>
      <c r="B55" s="31">
        <f t="shared" si="0"/>
        <v>11</v>
      </c>
      <c r="C55" s="31">
        <f t="shared" si="1"/>
        <v>14</v>
      </c>
      <c r="D55" s="31">
        <f t="shared" si="2"/>
        <v>2004</v>
      </c>
      <c r="E55" s="36">
        <f t="shared" si="3"/>
        <v>38305</v>
      </c>
      <c r="F55" s="31">
        <v>0.76</v>
      </c>
      <c r="G55" s="35">
        <v>0.05</v>
      </c>
      <c r="H55" s="31">
        <f t="shared" si="4"/>
        <v>0</v>
      </c>
    </row>
    <row r="56" spans="1:8" x14ac:dyDescent="0.25">
      <c r="A56" s="31" t="s">
        <v>116</v>
      </c>
      <c r="B56" s="31">
        <f t="shared" si="0"/>
        <v>11</v>
      </c>
      <c r="C56" s="31">
        <f t="shared" si="1"/>
        <v>21</v>
      </c>
      <c r="D56" s="31">
        <f t="shared" si="2"/>
        <v>2004</v>
      </c>
      <c r="E56" s="36">
        <f t="shared" si="3"/>
        <v>38312</v>
      </c>
      <c r="F56" s="31">
        <v>0.56000000000000005</v>
      </c>
      <c r="G56" s="35">
        <v>0.05</v>
      </c>
      <c r="H56" s="31">
        <f t="shared" si="4"/>
        <v>0</v>
      </c>
    </row>
    <row r="57" spans="1:8" x14ac:dyDescent="0.25">
      <c r="A57" s="31" t="s">
        <v>117</v>
      </c>
      <c r="B57" s="31">
        <f t="shared" si="0"/>
        <v>11</v>
      </c>
      <c r="C57" s="31">
        <f t="shared" si="1"/>
        <v>28</v>
      </c>
      <c r="D57" s="31">
        <f t="shared" si="2"/>
        <v>2004</v>
      </c>
      <c r="E57" s="36">
        <f t="shared" si="3"/>
        <v>38319</v>
      </c>
      <c r="F57" s="31">
        <v>0.74</v>
      </c>
      <c r="G57" s="35">
        <v>0.05</v>
      </c>
      <c r="H57" s="31">
        <f t="shared" si="4"/>
        <v>0</v>
      </c>
    </row>
    <row r="58" spans="1:8" x14ac:dyDescent="0.25">
      <c r="A58" s="31" t="s">
        <v>118</v>
      </c>
      <c r="B58" s="31">
        <f t="shared" si="0"/>
        <v>12</v>
      </c>
      <c r="C58" s="31">
        <f t="shared" si="1"/>
        <v>5</v>
      </c>
      <c r="D58" s="31">
        <f t="shared" si="2"/>
        <v>2004</v>
      </c>
      <c r="E58" s="36">
        <f t="shared" si="3"/>
        <v>38326</v>
      </c>
      <c r="F58" s="31">
        <v>0.74</v>
      </c>
      <c r="G58" s="35">
        <v>0.05</v>
      </c>
      <c r="H58" s="31">
        <f t="shared" si="4"/>
        <v>1</v>
      </c>
    </row>
    <row r="59" spans="1:8" x14ac:dyDescent="0.25">
      <c r="A59" s="31" t="s">
        <v>119</v>
      </c>
      <c r="B59" s="31">
        <f t="shared" si="0"/>
        <v>12</v>
      </c>
      <c r="C59" s="31">
        <f t="shared" si="1"/>
        <v>12</v>
      </c>
      <c r="D59" s="31">
        <f t="shared" si="2"/>
        <v>2004</v>
      </c>
      <c r="E59" s="36">
        <f t="shared" si="3"/>
        <v>38333</v>
      </c>
      <c r="F59" s="31">
        <v>0.66</v>
      </c>
      <c r="G59" s="35">
        <v>0.05</v>
      </c>
      <c r="H59" s="31">
        <f t="shared" si="4"/>
        <v>1</v>
      </c>
    </row>
    <row r="60" spans="1:8" x14ac:dyDescent="0.25">
      <c r="A60" s="31" t="s">
        <v>120</v>
      </c>
      <c r="B60" s="31">
        <f t="shared" si="0"/>
        <v>12</v>
      </c>
      <c r="C60" s="31">
        <f t="shared" si="1"/>
        <v>19</v>
      </c>
      <c r="D60" s="31">
        <f t="shared" si="2"/>
        <v>2004</v>
      </c>
      <c r="E60" s="36">
        <f t="shared" si="3"/>
        <v>38340</v>
      </c>
      <c r="F60" s="31">
        <v>0.54</v>
      </c>
      <c r="G60" s="35">
        <v>0.1</v>
      </c>
      <c r="H60" s="31">
        <f t="shared" si="4"/>
        <v>0</v>
      </c>
    </row>
    <row r="61" spans="1:8" x14ac:dyDescent="0.25">
      <c r="A61" s="31" t="s">
        <v>121</v>
      </c>
      <c r="B61" s="31">
        <f t="shared" si="0"/>
        <v>12</v>
      </c>
      <c r="C61" s="31">
        <f t="shared" si="1"/>
        <v>26</v>
      </c>
      <c r="D61" s="31">
        <f t="shared" si="2"/>
        <v>2004</v>
      </c>
      <c r="E61" s="36">
        <f t="shared" si="3"/>
        <v>38347</v>
      </c>
      <c r="F61" s="31">
        <v>0.64</v>
      </c>
      <c r="G61" s="35">
        <v>0.1</v>
      </c>
      <c r="H61" s="31">
        <f t="shared" si="4"/>
        <v>0</v>
      </c>
    </row>
    <row r="62" spans="1:8" x14ac:dyDescent="0.25">
      <c r="A62" s="31" t="s">
        <v>122</v>
      </c>
      <c r="B62" s="31">
        <f t="shared" si="0"/>
        <v>1</v>
      </c>
      <c r="C62" s="31">
        <f t="shared" si="1"/>
        <v>2</v>
      </c>
      <c r="D62" s="31">
        <f t="shared" si="2"/>
        <v>2005</v>
      </c>
      <c r="E62" s="36">
        <f t="shared" si="3"/>
        <v>38354</v>
      </c>
      <c r="F62" s="31">
        <v>0.86</v>
      </c>
      <c r="G62" s="35">
        <v>0.05</v>
      </c>
      <c r="H62" s="31">
        <f t="shared" si="4"/>
        <v>0</v>
      </c>
    </row>
    <row r="63" spans="1:8" x14ac:dyDescent="0.25">
      <c r="A63" s="31" t="s">
        <v>123</v>
      </c>
      <c r="B63" s="31">
        <f t="shared" si="0"/>
        <v>1</v>
      </c>
      <c r="C63" s="31">
        <f t="shared" si="1"/>
        <v>9</v>
      </c>
      <c r="D63" s="31">
        <f t="shared" si="2"/>
        <v>2005</v>
      </c>
      <c r="E63" s="36">
        <f t="shared" si="3"/>
        <v>38361</v>
      </c>
      <c r="F63" s="31">
        <v>0.78</v>
      </c>
      <c r="G63" s="35">
        <v>0.05</v>
      </c>
      <c r="H63" s="31">
        <f t="shared" si="4"/>
        <v>1</v>
      </c>
    </row>
    <row r="64" spans="1:8" x14ac:dyDescent="0.25">
      <c r="A64" s="31" t="s">
        <v>124</v>
      </c>
      <c r="B64" s="31">
        <f t="shared" si="0"/>
        <v>1</v>
      </c>
      <c r="C64" s="31">
        <f t="shared" si="1"/>
        <v>16</v>
      </c>
      <c r="D64" s="31">
        <f t="shared" si="2"/>
        <v>2005</v>
      </c>
      <c r="E64" s="36">
        <f t="shared" si="3"/>
        <v>38368</v>
      </c>
      <c r="F64" s="31">
        <v>0.76</v>
      </c>
      <c r="G64" s="35">
        <v>0.05</v>
      </c>
      <c r="H64" s="31">
        <f t="shared" si="4"/>
        <v>0</v>
      </c>
    </row>
    <row r="65" spans="1:8" x14ac:dyDescent="0.25">
      <c r="A65" s="31" t="s">
        <v>125</v>
      </c>
      <c r="B65" s="31">
        <f t="shared" si="0"/>
        <v>1</v>
      </c>
      <c r="C65" s="31">
        <f t="shared" si="1"/>
        <v>23</v>
      </c>
      <c r="D65" s="31">
        <f t="shared" si="2"/>
        <v>2005</v>
      </c>
      <c r="E65" s="36">
        <f t="shared" si="3"/>
        <v>38375</v>
      </c>
      <c r="F65" s="31">
        <v>0.76</v>
      </c>
      <c r="G65" s="35">
        <v>0.05</v>
      </c>
      <c r="H65" s="31">
        <f t="shared" si="4"/>
        <v>0</v>
      </c>
    </row>
    <row r="66" spans="1:8" x14ac:dyDescent="0.25">
      <c r="A66" s="31" t="s">
        <v>126</v>
      </c>
      <c r="B66" s="31">
        <f t="shared" si="0"/>
        <v>1</v>
      </c>
      <c r="C66" s="31">
        <f t="shared" si="1"/>
        <v>30</v>
      </c>
      <c r="D66" s="31">
        <f t="shared" si="2"/>
        <v>2005</v>
      </c>
      <c r="E66" s="36">
        <f t="shared" si="3"/>
        <v>38382</v>
      </c>
      <c r="F66" s="31">
        <v>0.82</v>
      </c>
      <c r="G66" s="35">
        <v>0.05</v>
      </c>
      <c r="H66" s="31">
        <f t="shared" si="4"/>
        <v>0</v>
      </c>
    </row>
    <row r="67" spans="1:8" x14ac:dyDescent="0.25">
      <c r="A67" s="31" t="s">
        <v>127</v>
      </c>
      <c r="B67" s="31">
        <f t="shared" si="0"/>
        <v>2</v>
      </c>
      <c r="C67" s="31">
        <f t="shared" si="1"/>
        <v>6</v>
      </c>
      <c r="D67" s="31">
        <f t="shared" si="2"/>
        <v>2005</v>
      </c>
      <c r="E67" s="36">
        <f t="shared" si="3"/>
        <v>38389</v>
      </c>
      <c r="F67" s="31">
        <v>0.72</v>
      </c>
      <c r="G67" s="35">
        <v>0.05</v>
      </c>
      <c r="H67" s="31">
        <f t="shared" si="4"/>
        <v>1</v>
      </c>
    </row>
    <row r="68" spans="1:8" x14ac:dyDescent="0.25">
      <c r="A68" s="31" t="s">
        <v>128</v>
      </c>
      <c r="B68" s="31">
        <f t="shared" si="0"/>
        <v>2</v>
      </c>
      <c r="C68" s="31">
        <f t="shared" si="1"/>
        <v>13</v>
      </c>
      <c r="D68" s="31">
        <f t="shared" si="2"/>
        <v>2005</v>
      </c>
      <c r="E68" s="36">
        <f t="shared" si="3"/>
        <v>38396</v>
      </c>
      <c r="F68" s="31">
        <v>0.68</v>
      </c>
      <c r="G68" s="35">
        <v>0.05</v>
      </c>
      <c r="H68" s="31">
        <f t="shared" si="4"/>
        <v>0</v>
      </c>
    </row>
    <row r="69" spans="1:8" x14ac:dyDescent="0.25">
      <c r="A69" s="31" t="s">
        <v>129</v>
      </c>
      <c r="B69" s="31">
        <f t="shared" si="0"/>
        <v>2</v>
      </c>
      <c r="C69" s="31">
        <f t="shared" si="1"/>
        <v>20</v>
      </c>
      <c r="D69" s="31">
        <f t="shared" si="2"/>
        <v>2005</v>
      </c>
      <c r="E69" s="36">
        <f t="shared" si="3"/>
        <v>38403</v>
      </c>
      <c r="F69" s="31">
        <v>0.68</v>
      </c>
      <c r="G69" s="35">
        <v>0.05</v>
      </c>
      <c r="H69" s="31">
        <f t="shared" si="4"/>
        <v>0</v>
      </c>
    </row>
    <row r="70" spans="1:8" x14ac:dyDescent="0.25">
      <c r="A70" s="31" t="s">
        <v>130</v>
      </c>
      <c r="B70" s="31">
        <f t="shared" si="0"/>
        <v>2</v>
      </c>
      <c r="C70" s="31">
        <f t="shared" si="1"/>
        <v>27</v>
      </c>
      <c r="D70" s="31">
        <f t="shared" si="2"/>
        <v>2005</v>
      </c>
      <c r="E70" s="36">
        <f t="shared" si="3"/>
        <v>38410</v>
      </c>
      <c r="F70" s="31">
        <v>0.76</v>
      </c>
      <c r="G70" s="35">
        <v>0.05</v>
      </c>
      <c r="H70" s="31">
        <f t="shared" si="4"/>
        <v>0</v>
      </c>
    </row>
    <row r="71" spans="1:8" x14ac:dyDescent="0.25">
      <c r="A71" s="31" t="s">
        <v>131</v>
      </c>
      <c r="B71" s="31">
        <f t="shared" si="0"/>
        <v>3</v>
      </c>
      <c r="C71" s="31">
        <f t="shared" si="1"/>
        <v>6</v>
      </c>
      <c r="D71" s="31">
        <f t="shared" si="2"/>
        <v>2005</v>
      </c>
      <c r="E71" s="36">
        <f t="shared" si="3"/>
        <v>38417</v>
      </c>
      <c r="F71" s="31">
        <v>0.68</v>
      </c>
      <c r="G71" s="35">
        <v>0.05</v>
      </c>
      <c r="H71" s="31">
        <f t="shared" si="4"/>
        <v>1</v>
      </c>
    </row>
    <row r="72" spans="1:8" x14ac:dyDescent="0.25">
      <c r="A72" s="31" t="s">
        <v>132</v>
      </c>
      <c r="B72" s="31">
        <f t="shared" si="0"/>
        <v>3</v>
      </c>
      <c r="C72" s="31">
        <f t="shared" si="1"/>
        <v>13</v>
      </c>
      <c r="D72" s="31">
        <f t="shared" si="2"/>
        <v>2005</v>
      </c>
      <c r="E72" s="36">
        <f t="shared" si="3"/>
        <v>38424</v>
      </c>
      <c r="F72" s="31">
        <v>0.66</v>
      </c>
      <c r="G72" s="35">
        <v>0.05</v>
      </c>
      <c r="H72" s="31">
        <f t="shared" si="4"/>
        <v>0</v>
      </c>
    </row>
    <row r="73" spans="1:8" x14ac:dyDescent="0.25">
      <c r="A73" s="31" t="s">
        <v>133</v>
      </c>
      <c r="B73" s="31">
        <f t="shared" si="0"/>
        <v>3</v>
      </c>
      <c r="C73" s="31">
        <f t="shared" si="1"/>
        <v>20</v>
      </c>
      <c r="D73" s="31">
        <f t="shared" si="2"/>
        <v>2005</v>
      </c>
      <c r="E73" s="36">
        <f t="shared" si="3"/>
        <v>38431</v>
      </c>
      <c r="F73" s="31">
        <v>0.66</v>
      </c>
      <c r="G73" s="35">
        <v>0.05</v>
      </c>
      <c r="H73" s="31">
        <f t="shared" si="4"/>
        <v>0</v>
      </c>
    </row>
    <row r="74" spans="1:8" x14ac:dyDescent="0.25">
      <c r="A74" s="31" t="s">
        <v>134</v>
      </c>
      <c r="B74" s="31">
        <f t="shared" ref="B74:B137" si="5">VLOOKUP(A74,J$9:K$20,2)</f>
        <v>3</v>
      </c>
      <c r="C74" s="31">
        <f t="shared" si="1"/>
        <v>27</v>
      </c>
      <c r="D74" s="31">
        <f t="shared" si="2"/>
        <v>2005</v>
      </c>
      <c r="E74" s="36">
        <f t="shared" si="3"/>
        <v>38438</v>
      </c>
      <c r="F74" s="31">
        <v>0.7</v>
      </c>
      <c r="G74" s="35">
        <v>0.05</v>
      </c>
      <c r="H74" s="31">
        <f t="shared" si="4"/>
        <v>0</v>
      </c>
    </row>
    <row r="75" spans="1:8" x14ac:dyDescent="0.25">
      <c r="A75" s="31" t="s">
        <v>135</v>
      </c>
      <c r="B75" s="31">
        <f t="shared" si="5"/>
        <v>4</v>
      </c>
      <c r="C75" s="31">
        <f t="shared" ref="C75:C138" si="6">VALUE(TRIM(MID(A75,4,3)))</f>
        <v>3</v>
      </c>
      <c r="D75" s="31">
        <f t="shared" ref="D75:D138" si="7">VALUE(RIGHT(A75,4))</f>
        <v>2005</v>
      </c>
      <c r="E75" s="36">
        <f t="shared" ref="E75:E138" si="8">DATE(D75,B75,C75)</f>
        <v>38445</v>
      </c>
      <c r="F75" s="31">
        <v>0.64</v>
      </c>
      <c r="G75" s="35">
        <v>0.1</v>
      </c>
      <c r="H75" s="31">
        <f t="shared" ref="H75:H138" si="9">IF(AND(DAY(E75)&gt;4,DAY(E75)&lt;=12),1,0)</f>
        <v>0</v>
      </c>
    </row>
    <row r="76" spans="1:8" x14ac:dyDescent="0.25">
      <c r="A76" s="31" t="s">
        <v>136</v>
      </c>
      <c r="B76" s="31">
        <f t="shared" si="5"/>
        <v>4</v>
      </c>
      <c r="C76" s="31">
        <f t="shared" si="6"/>
        <v>10</v>
      </c>
      <c r="D76" s="31">
        <f t="shared" si="7"/>
        <v>2005</v>
      </c>
      <c r="E76" s="36">
        <f t="shared" si="8"/>
        <v>38452</v>
      </c>
      <c r="F76" s="31">
        <v>0.74</v>
      </c>
      <c r="G76" s="35">
        <v>0.05</v>
      </c>
      <c r="H76" s="31">
        <f t="shared" si="9"/>
        <v>1</v>
      </c>
    </row>
    <row r="77" spans="1:8" x14ac:dyDescent="0.25">
      <c r="A77" s="31" t="s">
        <v>137</v>
      </c>
      <c r="B77" s="31">
        <f t="shared" si="5"/>
        <v>4</v>
      </c>
      <c r="C77" s="31">
        <f t="shared" si="6"/>
        <v>17</v>
      </c>
      <c r="D77" s="31">
        <f t="shared" si="7"/>
        <v>2005</v>
      </c>
      <c r="E77" s="36">
        <f t="shared" si="8"/>
        <v>38459</v>
      </c>
      <c r="F77" s="31">
        <v>0.68</v>
      </c>
      <c r="G77" s="35">
        <v>0.05</v>
      </c>
      <c r="H77" s="31">
        <f t="shared" si="9"/>
        <v>0</v>
      </c>
    </row>
    <row r="78" spans="1:8" x14ac:dyDescent="0.25">
      <c r="A78" s="31" t="s">
        <v>138</v>
      </c>
      <c r="B78" s="31">
        <f t="shared" si="5"/>
        <v>4</v>
      </c>
      <c r="C78" s="31">
        <f t="shared" si="6"/>
        <v>24</v>
      </c>
      <c r="D78" s="31">
        <f t="shared" si="7"/>
        <v>2005</v>
      </c>
      <c r="E78" s="36">
        <f t="shared" si="8"/>
        <v>38466</v>
      </c>
      <c r="F78" s="31">
        <v>0.72</v>
      </c>
      <c r="G78" s="35">
        <v>0.05</v>
      </c>
      <c r="H78" s="31">
        <f t="shared" si="9"/>
        <v>0</v>
      </c>
    </row>
    <row r="79" spans="1:8" x14ac:dyDescent="0.25">
      <c r="A79" s="31" t="s">
        <v>139</v>
      </c>
      <c r="B79" s="31">
        <f t="shared" si="5"/>
        <v>5</v>
      </c>
      <c r="C79" s="31">
        <f t="shared" si="6"/>
        <v>1</v>
      </c>
      <c r="D79" s="31">
        <f t="shared" si="7"/>
        <v>2005</v>
      </c>
      <c r="E79" s="36">
        <f t="shared" si="8"/>
        <v>38473</v>
      </c>
      <c r="F79" s="31">
        <v>0.72</v>
      </c>
      <c r="G79" s="35">
        <v>0.05</v>
      </c>
      <c r="H79" s="31">
        <f t="shared" si="9"/>
        <v>0</v>
      </c>
    </row>
    <row r="80" spans="1:8" x14ac:dyDescent="0.25">
      <c r="A80" s="31" t="s">
        <v>140</v>
      </c>
      <c r="B80" s="31">
        <f t="shared" si="5"/>
        <v>5</v>
      </c>
      <c r="C80" s="31">
        <f t="shared" si="6"/>
        <v>8</v>
      </c>
      <c r="D80" s="31">
        <f t="shared" si="7"/>
        <v>2005</v>
      </c>
      <c r="E80" s="36">
        <f t="shared" si="8"/>
        <v>38480</v>
      </c>
      <c r="F80" s="31">
        <v>0.68</v>
      </c>
      <c r="G80" s="35">
        <v>0.05</v>
      </c>
      <c r="H80" s="31">
        <f t="shared" si="9"/>
        <v>1</v>
      </c>
    </row>
    <row r="81" spans="1:8" x14ac:dyDescent="0.25">
      <c r="A81" s="31" t="s">
        <v>141</v>
      </c>
      <c r="B81" s="31">
        <f t="shared" si="5"/>
        <v>5</v>
      </c>
      <c r="C81" s="31">
        <f t="shared" si="6"/>
        <v>15</v>
      </c>
      <c r="D81" s="31">
        <f t="shared" si="7"/>
        <v>2005</v>
      </c>
      <c r="E81" s="36">
        <f t="shared" si="8"/>
        <v>38487</v>
      </c>
      <c r="F81" s="31">
        <v>0.64</v>
      </c>
      <c r="G81" s="35">
        <v>0.05</v>
      </c>
      <c r="H81" s="31">
        <f t="shared" si="9"/>
        <v>0</v>
      </c>
    </row>
    <row r="82" spans="1:8" x14ac:dyDescent="0.25">
      <c r="A82" s="31" t="s">
        <v>142</v>
      </c>
      <c r="B82" s="31">
        <f t="shared" si="5"/>
        <v>5</v>
      </c>
      <c r="C82" s="31">
        <f t="shared" si="6"/>
        <v>22</v>
      </c>
      <c r="D82" s="31">
        <f t="shared" si="7"/>
        <v>2005</v>
      </c>
      <c r="E82" s="36">
        <f t="shared" si="8"/>
        <v>38494</v>
      </c>
      <c r="F82" s="31">
        <v>0.6</v>
      </c>
      <c r="G82" s="35">
        <v>0.05</v>
      </c>
      <c r="H82" s="31">
        <f t="shared" si="9"/>
        <v>0</v>
      </c>
    </row>
    <row r="83" spans="1:8" x14ac:dyDescent="0.25">
      <c r="A83" s="31" t="s">
        <v>143</v>
      </c>
      <c r="B83" s="31">
        <f t="shared" si="5"/>
        <v>5</v>
      </c>
      <c r="C83" s="31">
        <f t="shared" si="6"/>
        <v>29</v>
      </c>
      <c r="D83" s="31">
        <f t="shared" si="7"/>
        <v>2005</v>
      </c>
      <c r="E83" s="36">
        <f t="shared" si="8"/>
        <v>38501</v>
      </c>
      <c r="F83" s="31">
        <v>0.62</v>
      </c>
      <c r="G83" s="35">
        <v>0.05</v>
      </c>
      <c r="H83" s="31">
        <f t="shared" si="9"/>
        <v>0</v>
      </c>
    </row>
    <row r="84" spans="1:8" x14ac:dyDescent="0.25">
      <c r="A84" s="31" t="s">
        <v>144</v>
      </c>
      <c r="B84" s="31">
        <f t="shared" si="5"/>
        <v>6</v>
      </c>
      <c r="C84" s="31">
        <f t="shared" si="6"/>
        <v>5</v>
      </c>
      <c r="D84" s="31">
        <f t="shared" si="7"/>
        <v>2005</v>
      </c>
      <c r="E84" s="36">
        <f t="shared" si="8"/>
        <v>38508</v>
      </c>
      <c r="F84" s="31">
        <v>0.62</v>
      </c>
      <c r="G84" s="35">
        <v>0.05</v>
      </c>
      <c r="H84" s="31">
        <f t="shared" si="9"/>
        <v>1</v>
      </c>
    </row>
    <row r="85" spans="1:8" x14ac:dyDescent="0.25">
      <c r="A85" s="31" t="s">
        <v>145</v>
      </c>
      <c r="B85" s="31">
        <f t="shared" si="5"/>
        <v>6</v>
      </c>
      <c r="C85" s="31">
        <f t="shared" si="6"/>
        <v>12</v>
      </c>
      <c r="D85" s="31">
        <f t="shared" si="7"/>
        <v>2005</v>
      </c>
      <c r="E85" s="36">
        <f t="shared" si="8"/>
        <v>38515</v>
      </c>
      <c r="F85" s="31">
        <v>0.6</v>
      </c>
      <c r="G85" s="35">
        <v>0.05</v>
      </c>
      <c r="H85" s="31">
        <f t="shared" si="9"/>
        <v>1</v>
      </c>
    </row>
    <row r="86" spans="1:8" x14ac:dyDescent="0.25">
      <c r="A86" s="31" t="s">
        <v>146</v>
      </c>
      <c r="B86" s="31">
        <f t="shared" si="5"/>
        <v>6</v>
      </c>
      <c r="C86" s="31">
        <f t="shared" si="6"/>
        <v>19</v>
      </c>
      <c r="D86" s="31">
        <f t="shared" si="7"/>
        <v>2005</v>
      </c>
      <c r="E86" s="36">
        <f t="shared" si="8"/>
        <v>38522</v>
      </c>
      <c r="F86" s="31">
        <v>0.64</v>
      </c>
      <c r="G86" s="35">
        <v>0.05</v>
      </c>
      <c r="H86" s="31">
        <f t="shared" si="9"/>
        <v>0</v>
      </c>
    </row>
    <row r="87" spans="1:8" x14ac:dyDescent="0.25">
      <c r="A87" s="31" t="s">
        <v>147</v>
      </c>
      <c r="B87" s="31">
        <f t="shared" si="5"/>
        <v>6</v>
      </c>
      <c r="C87" s="31">
        <f t="shared" si="6"/>
        <v>26</v>
      </c>
      <c r="D87" s="31">
        <f t="shared" si="7"/>
        <v>2005</v>
      </c>
      <c r="E87" s="36">
        <f t="shared" si="8"/>
        <v>38529</v>
      </c>
      <c r="F87" s="31">
        <v>0.64</v>
      </c>
      <c r="G87" s="35">
        <v>0.05</v>
      </c>
      <c r="H87" s="31">
        <f t="shared" si="9"/>
        <v>0</v>
      </c>
    </row>
    <row r="88" spans="1:8" x14ac:dyDescent="0.25">
      <c r="A88" s="31" t="s">
        <v>148</v>
      </c>
      <c r="B88" s="31">
        <f t="shared" si="5"/>
        <v>7</v>
      </c>
      <c r="C88" s="31">
        <f t="shared" si="6"/>
        <v>3</v>
      </c>
      <c r="D88" s="31">
        <f t="shared" si="7"/>
        <v>2005</v>
      </c>
      <c r="E88" s="36">
        <f t="shared" si="8"/>
        <v>38536</v>
      </c>
      <c r="F88" s="31">
        <v>0.64</v>
      </c>
      <c r="G88" s="35">
        <v>0.05</v>
      </c>
      <c r="H88" s="31">
        <f t="shared" si="9"/>
        <v>0</v>
      </c>
    </row>
    <row r="89" spans="1:8" x14ac:dyDescent="0.25">
      <c r="A89" s="31" t="s">
        <v>149</v>
      </c>
      <c r="B89" s="31">
        <f t="shared" si="5"/>
        <v>7</v>
      </c>
      <c r="C89" s="31">
        <f t="shared" si="6"/>
        <v>10</v>
      </c>
      <c r="D89" s="31">
        <f t="shared" si="7"/>
        <v>2005</v>
      </c>
      <c r="E89" s="36">
        <f t="shared" si="8"/>
        <v>38543</v>
      </c>
      <c r="F89" s="31">
        <v>0.64</v>
      </c>
      <c r="G89" s="35">
        <v>0.05</v>
      </c>
      <c r="H89" s="31">
        <f t="shared" si="9"/>
        <v>1</v>
      </c>
    </row>
    <row r="90" spans="1:8" x14ac:dyDescent="0.25">
      <c r="A90" s="31" t="s">
        <v>150</v>
      </c>
      <c r="B90" s="31">
        <f t="shared" si="5"/>
        <v>7</v>
      </c>
      <c r="C90" s="31">
        <f t="shared" si="6"/>
        <v>17</v>
      </c>
      <c r="D90" s="31">
        <f t="shared" si="7"/>
        <v>2005</v>
      </c>
      <c r="E90" s="36">
        <f t="shared" si="8"/>
        <v>38550</v>
      </c>
      <c r="F90" s="31">
        <v>0.64</v>
      </c>
      <c r="G90" s="35">
        <v>0.05</v>
      </c>
      <c r="H90" s="31">
        <f t="shared" si="9"/>
        <v>0</v>
      </c>
    </row>
    <row r="91" spans="1:8" x14ac:dyDescent="0.25">
      <c r="A91" s="31" t="s">
        <v>151</v>
      </c>
      <c r="B91" s="31">
        <f t="shared" si="5"/>
        <v>7</v>
      </c>
      <c r="C91" s="31">
        <f t="shared" si="6"/>
        <v>24</v>
      </c>
      <c r="D91" s="31">
        <f t="shared" si="7"/>
        <v>2005</v>
      </c>
      <c r="E91" s="36">
        <f t="shared" si="8"/>
        <v>38557</v>
      </c>
      <c r="F91" s="31">
        <v>0.62</v>
      </c>
      <c r="G91" s="35">
        <v>0.05</v>
      </c>
      <c r="H91" s="31">
        <f t="shared" si="9"/>
        <v>0</v>
      </c>
    </row>
    <row r="92" spans="1:8" x14ac:dyDescent="0.25">
      <c r="A92" s="31" t="s">
        <v>152</v>
      </c>
      <c r="B92" s="31">
        <f t="shared" si="5"/>
        <v>7</v>
      </c>
      <c r="C92" s="31">
        <f t="shared" si="6"/>
        <v>31</v>
      </c>
      <c r="D92" s="31">
        <f t="shared" si="7"/>
        <v>2005</v>
      </c>
      <c r="E92" s="36">
        <f t="shared" si="8"/>
        <v>38564</v>
      </c>
      <c r="F92" s="31">
        <v>0.62</v>
      </c>
      <c r="G92" s="35">
        <v>0.05</v>
      </c>
      <c r="H92" s="31">
        <f t="shared" si="9"/>
        <v>0</v>
      </c>
    </row>
    <row r="93" spans="1:8" x14ac:dyDescent="0.25">
      <c r="A93" s="31" t="s">
        <v>153</v>
      </c>
      <c r="B93" s="31">
        <f t="shared" si="5"/>
        <v>8</v>
      </c>
      <c r="C93" s="31">
        <f t="shared" si="6"/>
        <v>7</v>
      </c>
      <c r="D93" s="31">
        <f t="shared" si="7"/>
        <v>2005</v>
      </c>
      <c r="E93" s="36">
        <f t="shared" si="8"/>
        <v>38571</v>
      </c>
      <c r="F93" s="31">
        <v>0.62</v>
      </c>
      <c r="G93" s="35">
        <v>0.05</v>
      </c>
      <c r="H93" s="31">
        <f t="shared" si="9"/>
        <v>1</v>
      </c>
    </row>
    <row r="94" spans="1:8" x14ac:dyDescent="0.25">
      <c r="A94" s="31" t="s">
        <v>154</v>
      </c>
      <c r="B94" s="31">
        <f t="shared" si="5"/>
        <v>8</v>
      </c>
      <c r="C94" s="31">
        <f t="shared" si="6"/>
        <v>14</v>
      </c>
      <c r="D94" s="31">
        <f t="shared" si="7"/>
        <v>2005</v>
      </c>
      <c r="E94" s="36">
        <f t="shared" si="8"/>
        <v>38578</v>
      </c>
      <c r="F94" s="31">
        <v>0.6</v>
      </c>
      <c r="G94" s="35">
        <v>0.05</v>
      </c>
      <c r="H94" s="31">
        <f t="shared" si="9"/>
        <v>0</v>
      </c>
    </row>
    <row r="95" spans="1:8" x14ac:dyDescent="0.25">
      <c r="A95" s="31" t="s">
        <v>155</v>
      </c>
      <c r="B95" s="31">
        <f t="shared" si="5"/>
        <v>8</v>
      </c>
      <c r="C95" s="31">
        <f t="shared" si="6"/>
        <v>21</v>
      </c>
      <c r="D95" s="31">
        <f t="shared" si="7"/>
        <v>2005</v>
      </c>
      <c r="E95" s="36">
        <f t="shared" si="8"/>
        <v>38585</v>
      </c>
      <c r="F95" s="31">
        <v>0.56000000000000005</v>
      </c>
      <c r="G95" s="35">
        <v>0.05</v>
      </c>
      <c r="H95" s="31">
        <f t="shared" si="9"/>
        <v>0</v>
      </c>
    </row>
    <row r="96" spans="1:8" x14ac:dyDescent="0.25">
      <c r="A96" s="31" t="s">
        <v>156</v>
      </c>
      <c r="B96" s="31">
        <f t="shared" si="5"/>
        <v>8</v>
      </c>
      <c r="C96" s="31">
        <f t="shared" si="6"/>
        <v>28</v>
      </c>
      <c r="D96" s="31">
        <f t="shared" si="7"/>
        <v>2005</v>
      </c>
      <c r="E96" s="36">
        <f t="shared" si="8"/>
        <v>38592</v>
      </c>
      <c r="F96" s="31">
        <v>0.64</v>
      </c>
      <c r="G96" s="35">
        <v>0.05</v>
      </c>
      <c r="H96" s="31">
        <f t="shared" si="9"/>
        <v>0</v>
      </c>
    </row>
    <row r="97" spans="1:8" x14ac:dyDescent="0.25">
      <c r="A97" s="31" t="s">
        <v>157</v>
      </c>
      <c r="B97" s="31">
        <f t="shared" si="5"/>
        <v>9</v>
      </c>
      <c r="C97" s="31">
        <f t="shared" si="6"/>
        <v>4</v>
      </c>
      <c r="D97" s="31">
        <f t="shared" si="7"/>
        <v>2005</v>
      </c>
      <c r="E97" s="36">
        <f t="shared" si="8"/>
        <v>38599</v>
      </c>
      <c r="F97" s="31">
        <v>0.68</v>
      </c>
      <c r="G97" s="35">
        <v>0.05</v>
      </c>
      <c r="H97" s="31">
        <f t="shared" si="9"/>
        <v>0</v>
      </c>
    </row>
    <row r="98" spans="1:8" x14ac:dyDescent="0.25">
      <c r="A98" s="31" t="s">
        <v>158</v>
      </c>
      <c r="B98" s="31">
        <f t="shared" si="5"/>
        <v>9</v>
      </c>
      <c r="C98" s="31">
        <f t="shared" si="6"/>
        <v>11</v>
      </c>
      <c r="D98" s="31">
        <f t="shared" si="7"/>
        <v>2005</v>
      </c>
      <c r="E98" s="36">
        <f t="shared" si="8"/>
        <v>38606</v>
      </c>
      <c r="F98" s="31">
        <v>0.66</v>
      </c>
      <c r="G98" s="35">
        <v>0.05</v>
      </c>
      <c r="H98" s="31">
        <f t="shared" si="9"/>
        <v>1</v>
      </c>
    </row>
    <row r="99" spans="1:8" x14ac:dyDescent="0.25">
      <c r="A99" s="31" t="s">
        <v>159</v>
      </c>
      <c r="B99" s="31">
        <f t="shared" si="5"/>
        <v>9</v>
      </c>
      <c r="C99" s="31">
        <f t="shared" si="6"/>
        <v>18</v>
      </c>
      <c r="D99" s="31">
        <f t="shared" si="7"/>
        <v>2005</v>
      </c>
      <c r="E99" s="36">
        <f t="shared" si="8"/>
        <v>38613</v>
      </c>
      <c r="F99" s="31">
        <v>0.64</v>
      </c>
      <c r="G99" s="35">
        <v>0.05</v>
      </c>
      <c r="H99" s="31">
        <f t="shared" si="9"/>
        <v>0</v>
      </c>
    </row>
    <row r="100" spans="1:8" x14ac:dyDescent="0.25">
      <c r="A100" s="31" t="s">
        <v>160</v>
      </c>
      <c r="B100" s="31">
        <f t="shared" si="5"/>
        <v>9</v>
      </c>
      <c r="C100" s="31">
        <f t="shared" si="6"/>
        <v>25</v>
      </c>
      <c r="D100" s="31">
        <f t="shared" si="7"/>
        <v>2005</v>
      </c>
      <c r="E100" s="36">
        <f t="shared" si="8"/>
        <v>38620</v>
      </c>
      <c r="F100" s="31">
        <v>0.62</v>
      </c>
      <c r="G100" s="35">
        <v>0.05</v>
      </c>
      <c r="H100" s="31">
        <f t="shared" si="9"/>
        <v>0</v>
      </c>
    </row>
    <row r="101" spans="1:8" x14ac:dyDescent="0.25">
      <c r="A101" s="31" t="s">
        <v>161</v>
      </c>
      <c r="B101" s="31">
        <f t="shared" si="5"/>
        <v>10</v>
      </c>
      <c r="C101" s="31">
        <f t="shared" si="6"/>
        <v>2</v>
      </c>
      <c r="D101" s="31">
        <f t="shared" si="7"/>
        <v>2005</v>
      </c>
      <c r="E101" s="36">
        <f t="shared" si="8"/>
        <v>38627</v>
      </c>
      <c r="F101" s="31">
        <v>0.66</v>
      </c>
      <c r="G101" s="35">
        <v>0.05</v>
      </c>
      <c r="H101" s="31">
        <f t="shared" si="9"/>
        <v>0</v>
      </c>
    </row>
    <row r="102" spans="1:8" x14ac:dyDescent="0.25">
      <c r="A102" s="31" t="s">
        <v>162</v>
      </c>
      <c r="B102" s="31">
        <f t="shared" si="5"/>
        <v>10</v>
      </c>
      <c r="C102" s="31">
        <f t="shared" si="6"/>
        <v>9</v>
      </c>
      <c r="D102" s="31">
        <f t="shared" si="7"/>
        <v>2005</v>
      </c>
      <c r="E102" s="36">
        <f t="shared" si="8"/>
        <v>38634</v>
      </c>
      <c r="F102" s="31">
        <v>0.68</v>
      </c>
      <c r="G102" s="35">
        <v>0.05</v>
      </c>
      <c r="H102" s="31">
        <f t="shared" si="9"/>
        <v>1</v>
      </c>
    </row>
    <row r="103" spans="1:8" x14ac:dyDescent="0.25">
      <c r="A103" s="31" t="s">
        <v>163</v>
      </c>
      <c r="B103" s="31">
        <f t="shared" si="5"/>
        <v>10</v>
      </c>
      <c r="C103" s="31">
        <f t="shared" si="6"/>
        <v>16</v>
      </c>
      <c r="D103" s="31">
        <f t="shared" si="7"/>
        <v>2005</v>
      </c>
      <c r="E103" s="36">
        <f t="shared" si="8"/>
        <v>38641</v>
      </c>
      <c r="F103" s="31">
        <v>0.62</v>
      </c>
      <c r="G103" s="35">
        <v>0.05</v>
      </c>
      <c r="H103" s="31">
        <f t="shared" si="9"/>
        <v>0</v>
      </c>
    </row>
    <row r="104" spans="1:8" x14ac:dyDescent="0.25">
      <c r="A104" s="31" t="s">
        <v>164</v>
      </c>
      <c r="B104" s="31">
        <f t="shared" si="5"/>
        <v>10</v>
      </c>
      <c r="C104" s="31">
        <f t="shared" si="6"/>
        <v>23</v>
      </c>
      <c r="D104" s="31">
        <f t="shared" si="7"/>
        <v>2005</v>
      </c>
      <c r="E104" s="36">
        <f t="shared" si="8"/>
        <v>38648</v>
      </c>
      <c r="F104" s="31">
        <v>0.64</v>
      </c>
      <c r="G104" s="35">
        <v>0.05</v>
      </c>
      <c r="H104" s="31">
        <f t="shared" si="9"/>
        <v>0</v>
      </c>
    </row>
    <row r="105" spans="1:8" x14ac:dyDescent="0.25">
      <c r="A105" s="31" t="s">
        <v>165</v>
      </c>
      <c r="B105" s="31">
        <f t="shared" si="5"/>
        <v>10</v>
      </c>
      <c r="C105" s="31">
        <f t="shared" si="6"/>
        <v>30</v>
      </c>
      <c r="D105" s="31">
        <f t="shared" si="7"/>
        <v>2005</v>
      </c>
      <c r="E105" s="36">
        <f t="shared" si="8"/>
        <v>38655</v>
      </c>
      <c r="F105" s="31">
        <v>0.68</v>
      </c>
      <c r="G105" s="35">
        <v>0.05</v>
      </c>
      <c r="H105" s="31">
        <f t="shared" si="9"/>
        <v>0</v>
      </c>
    </row>
    <row r="106" spans="1:8" x14ac:dyDescent="0.25">
      <c r="A106" s="31" t="s">
        <v>166</v>
      </c>
      <c r="B106" s="31">
        <f t="shared" si="5"/>
        <v>11</v>
      </c>
      <c r="C106" s="31">
        <f t="shared" si="6"/>
        <v>6</v>
      </c>
      <c r="D106" s="31">
        <f t="shared" si="7"/>
        <v>2005</v>
      </c>
      <c r="E106" s="36">
        <f t="shared" si="8"/>
        <v>38662</v>
      </c>
      <c r="F106" s="31">
        <v>0.66</v>
      </c>
      <c r="G106" s="35">
        <v>0.05</v>
      </c>
      <c r="H106" s="31">
        <f t="shared" si="9"/>
        <v>1</v>
      </c>
    </row>
    <row r="107" spans="1:8" x14ac:dyDescent="0.25">
      <c r="A107" s="31" t="s">
        <v>167</v>
      </c>
      <c r="B107" s="31">
        <f t="shared" si="5"/>
        <v>11</v>
      </c>
      <c r="C107" s="31">
        <f t="shared" si="6"/>
        <v>13</v>
      </c>
      <c r="D107" s="31">
        <f t="shared" si="7"/>
        <v>2005</v>
      </c>
      <c r="E107" s="36">
        <f t="shared" si="8"/>
        <v>38669</v>
      </c>
      <c r="F107" s="31">
        <v>0.66</v>
      </c>
      <c r="G107" s="35">
        <v>0.05</v>
      </c>
      <c r="H107" s="31">
        <f t="shared" si="9"/>
        <v>0</v>
      </c>
    </row>
    <row r="108" spans="1:8" x14ac:dyDescent="0.25">
      <c r="A108" s="31" t="s">
        <v>168</v>
      </c>
      <c r="B108" s="31">
        <f t="shared" si="5"/>
        <v>11</v>
      </c>
      <c r="C108" s="31">
        <f t="shared" si="6"/>
        <v>20</v>
      </c>
      <c r="D108" s="31">
        <f t="shared" si="7"/>
        <v>2005</v>
      </c>
      <c r="E108" s="36">
        <f t="shared" si="8"/>
        <v>38676</v>
      </c>
      <c r="F108" s="31">
        <v>0.52</v>
      </c>
      <c r="G108" s="35">
        <v>0.05</v>
      </c>
      <c r="H108" s="31">
        <f t="shared" si="9"/>
        <v>0</v>
      </c>
    </row>
    <row r="109" spans="1:8" x14ac:dyDescent="0.25">
      <c r="A109" s="31" t="s">
        <v>169</v>
      </c>
      <c r="B109" s="31">
        <f t="shared" si="5"/>
        <v>11</v>
      </c>
      <c r="C109" s="31">
        <f t="shared" si="6"/>
        <v>27</v>
      </c>
      <c r="D109" s="31">
        <f t="shared" si="7"/>
        <v>2005</v>
      </c>
      <c r="E109" s="36">
        <f t="shared" si="8"/>
        <v>38683</v>
      </c>
      <c r="F109" s="31">
        <v>0.7</v>
      </c>
      <c r="G109" s="35">
        <v>0.05</v>
      </c>
      <c r="H109" s="31">
        <f t="shared" si="9"/>
        <v>0</v>
      </c>
    </row>
    <row r="110" spans="1:8" x14ac:dyDescent="0.25">
      <c r="A110" s="31" t="s">
        <v>170</v>
      </c>
      <c r="B110" s="31">
        <f t="shared" si="5"/>
        <v>12</v>
      </c>
      <c r="C110" s="31">
        <f t="shared" si="6"/>
        <v>4</v>
      </c>
      <c r="D110" s="31">
        <f t="shared" si="7"/>
        <v>2005</v>
      </c>
      <c r="E110" s="36">
        <f t="shared" si="8"/>
        <v>38690</v>
      </c>
      <c r="F110" s="31">
        <v>0.66</v>
      </c>
      <c r="G110" s="35">
        <v>0.05</v>
      </c>
      <c r="H110" s="31">
        <f t="shared" si="9"/>
        <v>0</v>
      </c>
    </row>
    <row r="111" spans="1:8" x14ac:dyDescent="0.25">
      <c r="A111" s="31" t="s">
        <v>171</v>
      </c>
      <c r="B111" s="31">
        <f t="shared" si="5"/>
        <v>12</v>
      </c>
      <c r="C111" s="31">
        <f t="shared" si="6"/>
        <v>11</v>
      </c>
      <c r="D111" s="31">
        <f t="shared" si="7"/>
        <v>2005</v>
      </c>
      <c r="E111" s="36">
        <f t="shared" si="8"/>
        <v>38697</v>
      </c>
      <c r="F111" s="31">
        <v>0.62</v>
      </c>
      <c r="G111" s="35">
        <v>0.05</v>
      </c>
      <c r="H111" s="31">
        <f t="shared" si="9"/>
        <v>1</v>
      </c>
    </row>
    <row r="112" spans="1:8" x14ac:dyDescent="0.25">
      <c r="A112" s="31" t="s">
        <v>172</v>
      </c>
      <c r="B112" s="31">
        <f t="shared" si="5"/>
        <v>12</v>
      </c>
      <c r="C112" s="31">
        <f t="shared" si="6"/>
        <v>18</v>
      </c>
      <c r="D112" s="31">
        <f t="shared" si="7"/>
        <v>2005</v>
      </c>
      <c r="E112" s="36">
        <f t="shared" si="8"/>
        <v>38704</v>
      </c>
      <c r="F112" s="31">
        <v>0.56000000000000005</v>
      </c>
      <c r="G112" s="35">
        <v>0.05</v>
      </c>
      <c r="H112" s="31">
        <f t="shared" si="9"/>
        <v>0</v>
      </c>
    </row>
    <row r="113" spans="1:8" x14ac:dyDescent="0.25">
      <c r="A113" s="31" t="s">
        <v>173</v>
      </c>
      <c r="B113" s="31">
        <f t="shared" si="5"/>
        <v>12</v>
      </c>
      <c r="C113" s="31">
        <f t="shared" si="6"/>
        <v>25</v>
      </c>
      <c r="D113" s="31">
        <f t="shared" si="7"/>
        <v>2005</v>
      </c>
      <c r="E113" s="36">
        <f t="shared" si="8"/>
        <v>38711</v>
      </c>
      <c r="F113" s="31">
        <v>0.6</v>
      </c>
      <c r="G113" s="35">
        <v>0.05</v>
      </c>
      <c r="H113" s="31">
        <f t="shared" si="9"/>
        <v>0</v>
      </c>
    </row>
    <row r="114" spans="1:8" x14ac:dyDescent="0.25">
      <c r="A114" s="31" t="s">
        <v>174</v>
      </c>
      <c r="B114" s="31">
        <f t="shared" si="5"/>
        <v>1</v>
      </c>
      <c r="C114" s="31">
        <f t="shared" si="6"/>
        <v>1</v>
      </c>
      <c r="D114" s="31">
        <f t="shared" si="7"/>
        <v>2006</v>
      </c>
      <c r="E114" s="36">
        <f t="shared" si="8"/>
        <v>38718</v>
      </c>
      <c r="F114" s="31">
        <v>0.76</v>
      </c>
      <c r="G114" s="35">
        <v>0.05</v>
      </c>
      <c r="H114" s="31">
        <f t="shared" si="9"/>
        <v>0</v>
      </c>
    </row>
    <row r="115" spans="1:8" x14ac:dyDescent="0.25">
      <c r="A115" s="31" t="s">
        <v>175</v>
      </c>
      <c r="B115" s="31">
        <f t="shared" si="5"/>
        <v>1</v>
      </c>
      <c r="C115" s="31">
        <f t="shared" si="6"/>
        <v>8</v>
      </c>
      <c r="D115" s="31">
        <f t="shared" si="7"/>
        <v>2006</v>
      </c>
      <c r="E115" s="36">
        <f t="shared" si="8"/>
        <v>38725</v>
      </c>
      <c r="F115" s="31">
        <v>0.74</v>
      </c>
      <c r="G115" s="35">
        <v>0.05</v>
      </c>
      <c r="H115" s="31">
        <f t="shared" si="9"/>
        <v>1</v>
      </c>
    </row>
    <row r="116" spans="1:8" x14ac:dyDescent="0.25">
      <c r="A116" s="31" t="s">
        <v>176</v>
      </c>
      <c r="B116" s="31">
        <f t="shared" si="5"/>
        <v>1</v>
      </c>
      <c r="C116" s="31">
        <f t="shared" si="6"/>
        <v>15</v>
      </c>
      <c r="D116" s="31">
        <f t="shared" si="7"/>
        <v>2006</v>
      </c>
      <c r="E116" s="36">
        <f t="shared" si="8"/>
        <v>38732</v>
      </c>
      <c r="F116" s="31">
        <v>0.7</v>
      </c>
      <c r="G116" s="35">
        <v>0.05</v>
      </c>
      <c r="H116" s="31">
        <f t="shared" si="9"/>
        <v>0</v>
      </c>
    </row>
    <row r="117" spans="1:8" x14ac:dyDescent="0.25">
      <c r="A117" s="31" t="s">
        <v>177</v>
      </c>
      <c r="B117" s="31">
        <f t="shared" si="5"/>
        <v>1</v>
      </c>
      <c r="C117" s="31">
        <f t="shared" si="6"/>
        <v>22</v>
      </c>
      <c r="D117" s="31">
        <f t="shared" si="7"/>
        <v>2006</v>
      </c>
      <c r="E117" s="36">
        <f t="shared" si="8"/>
        <v>38739</v>
      </c>
      <c r="F117" s="31">
        <v>0.68</v>
      </c>
      <c r="G117" s="35">
        <v>0.05</v>
      </c>
      <c r="H117" s="31">
        <f t="shared" si="9"/>
        <v>0</v>
      </c>
    </row>
    <row r="118" spans="1:8" x14ac:dyDescent="0.25">
      <c r="A118" s="31" t="s">
        <v>178</v>
      </c>
      <c r="B118" s="31">
        <f t="shared" si="5"/>
        <v>1</v>
      </c>
      <c r="C118" s="31">
        <f t="shared" si="6"/>
        <v>29</v>
      </c>
      <c r="D118" s="31">
        <f t="shared" si="7"/>
        <v>2006</v>
      </c>
      <c r="E118" s="36">
        <f t="shared" si="8"/>
        <v>38746</v>
      </c>
      <c r="F118" s="31">
        <v>0.72</v>
      </c>
      <c r="G118" s="35">
        <v>0.05</v>
      </c>
      <c r="H118" s="31">
        <f t="shared" si="9"/>
        <v>0</v>
      </c>
    </row>
    <row r="119" spans="1:8" x14ac:dyDescent="0.25">
      <c r="A119" s="31" t="s">
        <v>179</v>
      </c>
      <c r="B119" s="31">
        <f t="shared" si="5"/>
        <v>2</v>
      </c>
      <c r="C119" s="31">
        <f t="shared" si="6"/>
        <v>5</v>
      </c>
      <c r="D119" s="31">
        <f t="shared" si="7"/>
        <v>2006</v>
      </c>
      <c r="E119" s="36">
        <f t="shared" si="8"/>
        <v>38753</v>
      </c>
      <c r="F119" s="31">
        <v>0.64</v>
      </c>
      <c r="G119" s="35">
        <v>0.05</v>
      </c>
      <c r="H119" s="31">
        <f t="shared" si="9"/>
        <v>1</v>
      </c>
    </row>
    <row r="120" spans="1:8" x14ac:dyDescent="0.25">
      <c r="A120" s="31" t="s">
        <v>180</v>
      </c>
      <c r="B120" s="31">
        <f t="shared" si="5"/>
        <v>2</v>
      </c>
      <c r="C120" s="31">
        <f t="shared" si="6"/>
        <v>12</v>
      </c>
      <c r="D120" s="31">
        <f t="shared" si="7"/>
        <v>2006</v>
      </c>
      <c r="E120" s="36">
        <f t="shared" si="8"/>
        <v>38760</v>
      </c>
      <c r="F120" s="31">
        <v>0.64</v>
      </c>
      <c r="G120" s="35">
        <v>0.05</v>
      </c>
      <c r="H120" s="31">
        <f t="shared" si="9"/>
        <v>1</v>
      </c>
    </row>
    <row r="121" spans="1:8" x14ac:dyDescent="0.25">
      <c r="A121" s="31" t="s">
        <v>181</v>
      </c>
      <c r="B121" s="31">
        <f t="shared" si="5"/>
        <v>2</v>
      </c>
      <c r="C121" s="31">
        <f t="shared" si="6"/>
        <v>19</v>
      </c>
      <c r="D121" s="31">
        <f t="shared" si="7"/>
        <v>2006</v>
      </c>
      <c r="E121" s="36">
        <f t="shared" si="8"/>
        <v>38767</v>
      </c>
      <c r="F121" s="31">
        <v>0.62</v>
      </c>
      <c r="G121" s="35">
        <v>0.05</v>
      </c>
      <c r="H121" s="31">
        <f t="shared" si="9"/>
        <v>0</v>
      </c>
    </row>
    <row r="122" spans="1:8" x14ac:dyDescent="0.25">
      <c r="A122" s="31" t="s">
        <v>182</v>
      </c>
      <c r="B122" s="31">
        <f t="shared" si="5"/>
        <v>2</v>
      </c>
      <c r="C122" s="31">
        <f t="shared" si="6"/>
        <v>26</v>
      </c>
      <c r="D122" s="31">
        <f t="shared" si="7"/>
        <v>2006</v>
      </c>
      <c r="E122" s="36">
        <f t="shared" si="8"/>
        <v>38774</v>
      </c>
      <c r="F122" s="31">
        <v>0.64</v>
      </c>
      <c r="G122" s="35">
        <v>0.05</v>
      </c>
      <c r="H122" s="31">
        <f t="shared" si="9"/>
        <v>0</v>
      </c>
    </row>
    <row r="123" spans="1:8" x14ac:dyDescent="0.25">
      <c r="A123" s="31" t="s">
        <v>183</v>
      </c>
      <c r="B123" s="31">
        <f t="shared" si="5"/>
        <v>3</v>
      </c>
      <c r="C123" s="31">
        <f t="shared" si="6"/>
        <v>5</v>
      </c>
      <c r="D123" s="31">
        <f t="shared" si="7"/>
        <v>2006</v>
      </c>
      <c r="E123" s="36">
        <f t="shared" si="8"/>
        <v>38781</v>
      </c>
      <c r="F123" s="31">
        <v>0.62</v>
      </c>
      <c r="G123" s="35">
        <v>0.05</v>
      </c>
      <c r="H123" s="31">
        <f t="shared" si="9"/>
        <v>1</v>
      </c>
    </row>
    <row r="124" spans="1:8" x14ac:dyDescent="0.25">
      <c r="A124" s="31" t="s">
        <v>184</v>
      </c>
      <c r="B124" s="31">
        <f t="shared" si="5"/>
        <v>3</v>
      </c>
      <c r="C124" s="31">
        <f t="shared" si="6"/>
        <v>12</v>
      </c>
      <c r="D124" s="31">
        <f t="shared" si="7"/>
        <v>2006</v>
      </c>
      <c r="E124" s="36">
        <f t="shared" si="8"/>
        <v>38788</v>
      </c>
      <c r="F124" s="31">
        <v>0.57999999999999996</v>
      </c>
      <c r="G124" s="35">
        <v>0.05</v>
      </c>
      <c r="H124" s="31">
        <f t="shared" si="9"/>
        <v>1</v>
      </c>
    </row>
    <row r="125" spans="1:8" x14ac:dyDescent="0.25">
      <c r="A125" s="31" t="s">
        <v>185</v>
      </c>
      <c r="B125" s="31">
        <f t="shared" si="5"/>
        <v>3</v>
      </c>
      <c r="C125" s="31">
        <f t="shared" si="6"/>
        <v>19</v>
      </c>
      <c r="D125" s="31">
        <f t="shared" si="7"/>
        <v>2006</v>
      </c>
      <c r="E125" s="36">
        <f t="shared" si="8"/>
        <v>38795</v>
      </c>
      <c r="F125" s="31">
        <v>0.62</v>
      </c>
      <c r="G125" s="35">
        <v>0.05</v>
      </c>
      <c r="H125" s="31">
        <f t="shared" si="9"/>
        <v>0</v>
      </c>
    </row>
    <row r="126" spans="1:8" x14ac:dyDescent="0.25">
      <c r="A126" s="31" t="s">
        <v>186</v>
      </c>
      <c r="B126" s="31">
        <f t="shared" si="5"/>
        <v>3</v>
      </c>
      <c r="C126" s="31">
        <f t="shared" si="6"/>
        <v>26</v>
      </c>
      <c r="D126" s="31">
        <f t="shared" si="7"/>
        <v>2006</v>
      </c>
      <c r="E126" s="36">
        <f t="shared" si="8"/>
        <v>38802</v>
      </c>
      <c r="F126" s="31">
        <v>0.64</v>
      </c>
      <c r="G126" s="35">
        <v>0.05</v>
      </c>
      <c r="H126" s="31">
        <f t="shared" si="9"/>
        <v>0</v>
      </c>
    </row>
    <row r="127" spans="1:8" x14ac:dyDescent="0.25">
      <c r="A127" s="31" t="s">
        <v>187</v>
      </c>
      <c r="B127" s="31">
        <f t="shared" si="5"/>
        <v>4</v>
      </c>
      <c r="C127" s="31">
        <f t="shared" si="6"/>
        <v>2</v>
      </c>
      <c r="D127" s="31">
        <f t="shared" si="7"/>
        <v>2006</v>
      </c>
      <c r="E127" s="36">
        <f t="shared" si="8"/>
        <v>38809</v>
      </c>
      <c r="F127" s="31">
        <v>0.68</v>
      </c>
      <c r="G127" s="35">
        <v>0.05</v>
      </c>
      <c r="H127" s="31">
        <f t="shared" si="9"/>
        <v>0</v>
      </c>
    </row>
    <row r="128" spans="1:8" x14ac:dyDescent="0.25">
      <c r="A128" s="31" t="s">
        <v>188</v>
      </c>
      <c r="B128" s="31">
        <f t="shared" si="5"/>
        <v>4</v>
      </c>
      <c r="C128" s="31">
        <f t="shared" si="6"/>
        <v>9</v>
      </c>
      <c r="D128" s="31">
        <f t="shared" si="7"/>
        <v>2006</v>
      </c>
      <c r="E128" s="36">
        <f t="shared" si="8"/>
        <v>38816</v>
      </c>
      <c r="F128" s="31">
        <v>0.66</v>
      </c>
      <c r="G128" s="35">
        <v>0.05</v>
      </c>
      <c r="H128" s="31">
        <f t="shared" si="9"/>
        <v>1</v>
      </c>
    </row>
    <row r="129" spans="1:8" x14ac:dyDescent="0.25">
      <c r="A129" s="31" t="s">
        <v>189</v>
      </c>
      <c r="B129" s="31">
        <f t="shared" si="5"/>
        <v>4</v>
      </c>
      <c r="C129" s="31">
        <f t="shared" si="6"/>
        <v>16</v>
      </c>
      <c r="D129" s="31">
        <f t="shared" si="7"/>
        <v>2006</v>
      </c>
      <c r="E129" s="36">
        <f t="shared" si="8"/>
        <v>38823</v>
      </c>
      <c r="F129" s="31">
        <v>0.64</v>
      </c>
      <c r="G129" s="35">
        <v>0.05</v>
      </c>
      <c r="H129" s="31">
        <f t="shared" si="9"/>
        <v>0</v>
      </c>
    </row>
    <row r="130" spans="1:8" x14ac:dyDescent="0.25">
      <c r="A130" s="31" t="s">
        <v>190</v>
      </c>
      <c r="B130" s="31">
        <f t="shared" si="5"/>
        <v>4</v>
      </c>
      <c r="C130" s="31">
        <f t="shared" si="6"/>
        <v>23</v>
      </c>
      <c r="D130" s="31">
        <f t="shared" si="7"/>
        <v>2006</v>
      </c>
      <c r="E130" s="36">
        <f t="shared" si="8"/>
        <v>38830</v>
      </c>
      <c r="F130" s="31">
        <v>0.64</v>
      </c>
      <c r="G130" s="35">
        <v>0.05</v>
      </c>
      <c r="H130" s="31">
        <f t="shared" si="9"/>
        <v>0</v>
      </c>
    </row>
    <row r="131" spans="1:8" x14ac:dyDescent="0.25">
      <c r="A131" s="31" t="s">
        <v>191</v>
      </c>
      <c r="B131" s="31">
        <f t="shared" si="5"/>
        <v>4</v>
      </c>
      <c r="C131" s="31">
        <f t="shared" si="6"/>
        <v>30</v>
      </c>
      <c r="D131" s="31">
        <f t="shared" si="7"/>
        <v>2006</v>
      </c>
      <c r="E131" s="36">
        <f t="shared" si="8"/>
        <v>38837</v>
      </c>
      <c r="F131" s="31">
        <v>0.66</v>
      </c>
      <c r="G131" s="35">
        <v>0.05</v>
      </c>
      <c r="H131" s="31">
        <f t="shared" si="9"/>
        <v>0</v>
      </c>
    </row>
    <row r="132" spans="1:8" x14ac:dyDescent="0.25">
      <c r="A132" s="31" t="s">
        <v>192</v>
      </c>
      <c r="B132" s="31">
        <f t="shared" si="5"/>
        <v>5</v>
      </c>
      <c r="C132" s="31">
        <f t="shared" si="6"/>
        <v>7</v>
      </c>
      <c r="D132" s="31">
        <f t="shared" si="7"/>
        <v>2006</v>
      </c>
      <c r="E132" s="36">
        <f t="shared" si="8"/>
        <v>38844</v>
      </c>
      <c r="F132" s="31">
        <v>0.6</v>
      </c>
      <c r="G132" s="35">
        <v>0.05</v>
      </c>
      <c r="H132" s="31">
        <f t="shared" si="9"/>
        <v>1</v>
      </c>
    </row>
    <row r="133" spans="1:8" x14ac:dyDescent="0.25">
      <c r="A133" s="31" t="s">
        <v>193</v>
      </c>
      <c r="B133" s="31">
        <f t="shared" si="5"/>
        <v>5</v>
      </c>
      <c r="C133" s="31">
        <f t="shared" si="6"/>
        <v>14</v>
      </c>
      <c r="D133" s="31">
        <f t="shared" si="7"/>
        <v>2006</v>
      </c>
      <c r="E133" s="36">
        <f t="shared" si="8"/>
        <v>38851</v>
      </c>
      <c r="F133" s="31">
        <v>0.57999999999999996</v>
      </c>
      <c r="G133" s="35">
        <v>0.05</v>
      </c>
      <c r="H133" s="31">
        <f t="shared" si="9"/>
        <v>0</v>
      </c>
    </row>
    <row r="134" spans="1:8" x14ac:dyDescent="0.25">
      <c r="A134" s="31" t="s">
        <v>194</v>
      </c>
      <c r="B134" s="31">
        <f t="shared" si="5"/>
        <v>5</v>
      </c>
      <c r="C134" s="31">
        <f t="shared" si="6"/>
        <v>21</v>
      </c>
      <c r="D134" s="31">
        <f t="shared" si="7"/>
        <v>2006</v>
      </c>
      <c r="E134" s="36">
        <f t="shared" si="8"/>
        <v>38858</v>
      </c>
      <c r="F134" s="31">
        <v>0.56000000000000005</v>
      </c>
      <c r="G134" s="35">
        <v>0.05</v>
      </c>
      <c r="H134" s="31">
        <f t="shared" si="9"/>
        <v>0</v>
      </c>
    </row>
    <row r="135" spans="1:8" x14ac:dyDescent="0.25">
      <c r="A135" s="31" t="s">
        <v>195</v>
      </c>
      <c r="B135" s="31">
        <f t="shared" si="5"/>
        <v>5</v>
      </c>
      <c r="C135" s="31">
        <f t="shared" si="6"/>
        <v>28</v>
      </c>
      <c r="D135" s="31">
        <f t="shared" si="7"/>
        <v>2006</v>
      </c>
      <c r="E135" s="36">
        <f t="shared" si="8"/>
        <v>38865</v>
      </c>
      <c r="F135" s="31">
        <v>0.57999999999999996</v>
      </c>
      <c r="G135" s="35">
        <v>0.05</v>
      </c>
      <c r="H135" s="31">
        <f t="shared" si="9"/>
        <v>0</v>
      </c>
    </row>
    <row r="136" spans="1:8" x14ac:dyDescent="0.25">
      <c r="A136" s="31" t="s">
        <v>196</v>
      </c>
      <c r="B136" s="31">
        <f t="shared" si="5"/>
        <v>6</v>
      </c>
      <c r="C136" s="31">
        <f t="shared" si="6"/>
        <v>4</v>
      </c>
      <c r="D136" s="31">
        <f t="shared" si="7"/>
        <v>2006</v>
      </c>
      <c r="E136" s="36">
        <f t="shared" si="8"/>
        <v>38872</v>
      </c>
      <c r="F136" s="31">
        <v>0.57999999999999996</v>
      </c>
      <c r="G136" s="35">
        <v>0.05</v>
      </c>
      <c r="H136" s="31">
        <f t="shared" si="9"/>
        <v>0</v>
      </c>
    </row>
    <row r="137" spans="1:8" x14ac:dyDescent="0.25">
      <c r="A137" s="31" t="s">
        <v>197</v>
      </c>
      <c r="B137" s="31">
        <f t="shared" si="5"/>
        <v>6</v>
      </c>
      <c r="C137" s="31">
        <f t="shared" si="6"/>
        <v>11</v>
      </c>
      <c r="D137" s="31">
        <f t="shared" si="7"/>
        <v>2006</v>
      </c>
      <c r="E137" s="36">
        <f t="shared" si="8"/>
        <v>38879</v>
      </c>
      <c r="F137" s="31">
        <v>0.57999999999999996</v>
      </c>
      <c r="G137" s="35">
        <v>0.05</v>
      </c>
      <c r="H137" s="31">
        <f t="shared" si="9"/>
        <v>1</v>
      </c>
    </row>
    <row r="138" spans="1:8" x14ac:dyDescent="0.25">
      <c r="A138" s="31" t="s">
        <v>198</v>
      </c>
      <c r="B138" s="31">
        <f t="shared" ref="B138:B201" si="10">VLOOKUP(A138,J$9:K$20,2)</f>
        <v>6</v>
      </c>
      <c r="C138" s="31">
        <f t="shared" si="6"/>
        <v>18</v>
      </c>
      <c r="D138" s="31">
        <f t="shared" si="7"/>
        <v>2006</v>
      </c>
      <c r="E138" s="36">
        <f t="shared" si="8"/>
        <v>38886</v>
      </c>
      <c r="F138" s="31">
        <v>0.56000000000000005</v>
      </c>
      <c r="G138" s="35">
        <v>0.05</v>
      </c>
      <c r="H138" s="31">
        <f t="shared" si="9"/>
        <v>0</v>
      </c>
    </row>
    <row r="139" spans="1:8" x14ac:dyDescent="0.25">
      <c r="A139" s="31" t="s">
        <v>199</v>
      </c>
      <c r="B139" s="31">
        <f t="shared" si="10"/>
        <v>6</v>
      </c>
      <c r="C139" s="31">
        <f t="shared" ref="C139:C202" si="11">VALUE(TRIM(MID(A139,4,3)))</f>
        <v>25</v>
      </c>
      <c r="D139" s="31">
        <f t="shared" ref="D139:D202" si="12">VALUE(RIGHT(A139,4))</f>
        <v>2006</v>
      </c>
      <c r="E139" s="36">
        <f t="shared" ref="E139:E202" si="13">DATE(D139,B139,C139)</f>
        <v>38893</v>
      </c>
      <c r="F139" s="31">
        <v>0.6</v>
      </c>
      <c r="G139" s="35">
        <v>0.05</v>
      </c>
      <c r="H139" s="31">
        <f t="shared" ref="H139:H202" si="14">IF(AND(DAY(E139)&gt;4,DAY(E139)&lt;=12),1,0)</f>
        <v>0</v>
      </c>
    </row>
    <row r="140" spans="1:8" x14ac:dyDescent="0.25">
      <c r="A140" s="31" t="s">
        <v>200</v>
      </c>
      <c r="B140" s="31">
        <f t="shared" si="10"/>
        <v>7</v>
      </c>
      <c r="C140" s="31">
        <f t="shared" si="11"/>
        <v>2</v>
      </c>
      <c r="D140" s="31">
        <f t="shared" si="12"/>
        <v>2006</v>
      </c>
      <c r="E140" s="36">
        <f t="shared" si="13"/>
        <v>38900</v>
      </c>
      <c r="F140" s="31">
        <v>0.57999999999999996</v>
      </c>
      <c r="G140" s="35">
        <v>0.05</v>
      </c>
      <c r="H140" s="31">
        <f t="shared" si="14"/>
        <v>0</v>
      </c>
    </row>
    <row r="141" spans="1:8" x14ac:dyDescent="0.25">
      <c r="A141" s="31" t="s">
        <v>201</v>
      </c>
      <c r="B141" s="31">
        <f t="shared" si="10"/>
        <v>7</v>
      </c>
      <c r="C141" s="31">
        <f t="shared" si="11"/>
        <v>9</v>
      </c>
      <c r="D141" s="31">
        <f t="shared" si="12"/>
        <v>2006</v>
      </c>
      <c r="E141" s="36">
        <f t="shared" si="13"/>
        <v>38907</v>
      </c>
      <c r="F141" s="31">
        <v>0.62</v>
      </c>
      <c r="G141" s="35">
        <v>0.05</v>
      </c>
      <c r="H141" s="31">
        <f t="shared" si="14"/>
        <v>1</v>
      </c>
    </row>
    <row r="142" spans="1:8" x14ac:dyDescent="0.25">
      <c r="A142" s="31" t="s">
        <v>202</v>
      </c>
      <c r="B142" s="31">
        <f t="shared" si="10"/>
        <v>7</v>
      </c>
      <c r="C142" s="31">
        <f t="shared" si="11"/>
        <v>16</v>
      </c>
      <c r="D142" s="31">
        <f t="shared" si="12"/>
        <v>2006</v>
      </c>
      <c r="E142" s="36">
        <f t="shared" si="13"/>
        <v>38914</v>
      </c>
      <c r="F142" s="31">
        <v>0.62</v>
      </c>
      <c r="G142" s="35">
        <v>0.05</v>
      </c>
      <c r="H142" s="31">
        <f t="shared" si="14"/>
        <v>0</v>
      </c>
    </row>
    <row r="143" spans="1:8" x14ac:dyDescent="0.25">
      <c r="A143" s="31" t="s">
        <v>203</v>
      </c>
      <c r="B143" s="31">
        <f t="shared" si="10"/>
        <v>7</v>
      </c>
      <c r="C143" s="31">
        <f t="shared" si="11"/>
        <v>23</v>
      </c>
      <c r="D143" s="31">
        <f t="shared" si="12"/>
        <v>2006</v>
      </c>
      <c r="E143" s="36">
        <f t="shared" si="13"/>
        <v>38921</v>
      </c>
      <c r="F143" s="31">
        <v>0.6</v>
      </c>
      <c r="G143" s="35">
        <v>0.05</v>
      </c>
      <c r="H143" s="31">
        <f t="shared" si="14"/>
        <v>0</v>
      </c>
    </row>
    <row r="144" spans="1:8" x14ac:dyDescent="0.25">
      <c r="A144" s="31" t="s">
        <v>204</v>
      </c>
      <c r="B144" s="31">
        <f t="shared" si="10"/>
        <v>7</v>
      </c>
      <c r="C144" s="31">
        <f t="shared" si="11"/>
        <v>30</v>
      </c>
      <c r="D144" s="31">
        <f t="shared" si="12"/>
        <v>2006</v>
      </c>
      <c r="E144" s="36">
        <f t="shared" si="13"/>
        <v>38928</v>
      </c>
      <c r="F144" s="31">
        <v>0.6</v>
      </c>
      <c r="G144" s="35">
        <v>0.05</v>
      </c>
      <c r="H144" s="31">
        <f t="shared" si="14"/>
        <v>0</v>
      </c>
    </row>
    <row r="145" spans="1:8" x14ac:dyDescent="0.25">
      <c r="A145" s="31" t="s">
        <v>205</v>
      </c>
      <c r="B145" s="31">
        <f t="shared" si="10"/>
        <v>8</v>
      </c>
      <c r="C145" s="31">
        <f t="shared" si="11"/>
        <v>6</v>
      </c>
      <c r="D145" s="31">
        <f t="shared" si="12"/>
        <v>2006</v>
      </c>
      <c r="E145" s="36">
        <f t="shared" si="13"/>
        <v>38935</v>
      </c>
      <c r="F145" s="31">
        <v>0.57999999999999996</v>
      </c>
      <c r="G145" s="35">
        <v>0.05</v>
      </c>
      <c r="H145" s="31">
        <f t="shared" si="14"/>
        <v>1</v>
      </c>
    </row>
    <row r="146" spans="1:8" x14ac:dyDescent="0.25">
      <c r="A146" s="31" t="s">
        <v>206</v>
      </c>
      <c r="B146" s="31">
        <f t="shared" si="10"/>
        <v>8</v>
      </c>
      <c r="C146" s="31">
        <f t="shared" si="11"/>
        <v>13</v>
      </c>
      <c r="D146" s="31">
        <f t="shared" si="12"/>
        <v>2006</v>
      </c>
      <c r="E146" s="36">
        <f t="shared" si="13"/>
        <v>38942</v>
      </c>
      <c r="F146" s="31">
        <v>0.57999999999999996</v>
      </c>
      <c r="G146" s="35">
        <v>0.05</v>
      </c>
      <c r="H146" s="31">
        <f t="shared" si="14"/>
        <v>0</v>
      </c>
    </row>
    <row r="147" spans="1:8" x14ac:dyDescent="0.25">
      <c r="A147" s="31" t="s">
        <v>207</v>
      </c>
      <c r="B147" s="31">
        <f t="shared" si="10"/>
        <v>8</v>
      </c>
      <c r="C147" s="31">
        <f t="shared" si="11"/>
        <v>20</v>
      </c>
      <c r="D147" s="31">
        <f t="shared" si="12"/>
        <v>2006</v>
      </c>
      <c r="E147" s="36">
        <f t="shared" si="13"/>
        <v>38949</v>
      </c>
      <c r="F147" s="31">
        <v>0.57999999999999996</v>
      </c>
      <c r="G147" s="35">
        <v>0.05</v>
      </c>
      <c r="H147" s="31">
        <f t="shared" si="14"/>
        <v>0</v>
      </c>
    </row>
    <row r="148" spans="1:8" x14ac:dyDescent="0.25">
      <c r="A148" s="31" t="s">
        <v>208</v>
      </c>
      <c r="B148" s="31">
        <f t="shared" si="10"/>
        <v>8</v>
      </c>
      <c r="C148" s="31">
        <f t="shared" si="11"/>
        <v>27</v>
      </c>
      <c r="D148" s="31">
        <f t="shared" si="12"/>
        <v>2006</v>
      </c>
      <c r="E148" s="36">
        <f t="shared" si="13"/>
        <v>38956</v>
      </c>
      <c r="F148" s="31">
        <v>0.56000000000000005</v>
      </c>
      <c r="G148" s="35">
        <v>0.05</v>
      </c>
      <c r="H148" s="31">
        <f t="shared" si="14"/>
        <v>0</v>
      </c>
    </row>
    <row r="149" spans="1:8" x14ac:dyDescent="0.25">
      <c r="A149" s="31" t="s">
        <v>209</v>
      </c>
      <c r="B149" s="31">
        <f t="shared" si="10"/>
        <v>9</v>
      </c>
      <c r="C149" s="31">
        <f t="shared" si="11"/>
        <v>3</v>
      </c>
      <c r="D149" s="31">
        <f t="shared" si="12"/>
        <v>2006</v>
      </c>
      <c r="E149" s="36">
        <f t="shared" si="13"/>
        <v>38963</v>
      </c>
      <c r="F149" s="31">
        <v>0.56000000000000005</v>
      </c>
      <c r="G149" s="35">
        <v>0.05</v>
      </c>
      <c r="H149" s="31">
        <f t="shared" si="14"/>
        <v>0</v>
      </c>
    </row>
    <row r="150" spans="1:8" x14ac:dyDescent="0.25">
      <c r="A150" s="31" t="s">
        <v>210</v>
      </c>
      <c r="B150" s="31">
        <f t="shared" si="10"/>
        <v>9</v>
      </c>
      <c r="C150" s="31">
        <f t="shared" si="11"/>
        <v>10</v>
      </c>
      <c r="D150" s="31">
        <f t="shared" si="12"/>
        <v>2006</v>
      </c>
      <c r="E150" s="36">
        <f t="shared" si="13"/>
        <v>38970</v>
      </c>
      <c r="F150" s="31">
        <v>0.57999999999999996</v>
      </c>
      <c r="G150" s="35">
        <v>0.05</v>
      </c>
      <c r="H150" s="31">
        <f t="shared" si="14"/>
        <v>1</v>
      </c>
    </row>
    <row r="151" spans="1:8" x14ac:dyDescent="0.25">
      <c r="A151" s="31" t="s">
        <v>211</v>
      </c>
      <c r="B151" s="31">
        <f t="shared" si="10"/>
        <v>9</v>
      </c>
      <c r="C151" s="31">
        <f t="shared" si="11"/>
        <v>17</v>
      </c>
      <c r="D151" s="31">
        <f t="shared" si="12"/>
        <v>2006</v>
      </c>
      <c r="E151" s="36">
        <f t="shared" si="13"/>
        <v>38977</v>
      </c>
      <c r="F151" s="31">
        <v>0.56000000000000005</v>
      </c>
      <c r="G151" s="35">
        <v>0.05</v>
      </c>
      <c r="H151" s="31">
        <f t="shared" si="14"/>
        <v>0</v>
      </c>
    </row>
    <row r="152" spans="1:8" x14ac:dyDescent="0.25">
      <c r="A152" s="31" t="s">
        <v>212</v>
      </c>
      <c r="B152" s="31">
        <f t="shared" si="10"/>
        <v>9</v>
      </c>
      <c r="C152" s="31">
        <f t="shared" si="11"/>
        <v>24</v>
      </c>
      <c r="D152" s="31">
        <f t="shared" si="12"/>
        <v>2006</v>
      </c>
      <c r="E152" s="36">
        <f t="shared" si="13"/>
        <v>38984</v>
      </c>
      <c r="F152" s="31">
        <v>0.57999999999999996</v>
      </c>
      <c r="G152" s="35">
        <v>0.05</v>
      </c>
      <c r="H152" s="31">
        <f t="shared" si="14"/>
        <v>0</v>
      </c>
    </row>
    <row r="153" spans="1:8" x14ac:dyDescent="0.25">
      <c r="A153" s="31" t="s">
        <v>213</v>
      </c>
      <c r="B153" s="31">
        <f t="shared" si="10"/>
        <v>10</v>
      </c>
      <c r="C153" s="31">
        <f t="shared" si="11"/>
        <v>1</v>
      </c>
      <c r="D153" s="31">
        <f t="shared" si="12"/>
        <v>2006</v>
      </c>
      <c r="E153" s="36">
        <f t="shared" si="13"/>
        <v>38991</v>
      </c>
      <c r="F153" s="31">
        <v>0.6</v>
      </c>
      <c r="G153" s="35">
        <v>0.05</v>
      </c>
      <c r="H153" s="31">
        <f t="shared" si="14"/>
        <v>0</v>
      </c>
    </row>
    <row r="154" spans="1:8" x14ac:dyDescent="0.25">
      <c r="A154" s="31" t="s">
        <v>214</v>
      </c>
      <c r="B154" s="31">
        <f t="shared" si="10"/>
        <v>10</v>
      </c>
      <c r="C154" s="31">
        <f t="shared" si="11"/>
        <v>8</v>
      </c>
      <c r="D154" s="31">
        <f t="shared" si="12"/>
        <v>2006</v>
      </c>
      <c r="E154" s="36">
        <f t="shared" si="13"/>
        <v>38998</v>
      </c>
      <c r="F154" s="31">
        <v>0.6</v>
      </c>
      <c r="G154" s="35">
        <v>0.05</v>
      </c>
      <c r="H154" s="31">
        <f t="shared" si="14"/>
        <v>1</v>
      </c>
    </row>
    <row r="155" spans="1:8" x14ac:dyDescent="0.25">
      <c r="A155" s="31" t="s">
        <v>215</v>
      </c>
      <c r="B155" s="31">
        <f t="shared" si="10"/>
        <v>10</v>
      </c>
      <c r="C155" s="31">
        <f t="shared" si="11"/>
        <v>15</v>
      </c>
      <c r="D155" s="31">
        <f t="shared" si="12"/>
        <v>2006</v>
      </c>
      <c r="E155" s="36">
        <f t="shared" si="13"/>
        <v>39005</v>
      </c>
      <c r="F155" s="31">
        <v>0.62</v>
      </c>
      <c r="G155" s="35">
        <v>0.05</v>
      </c>
      <c r="H155" s="31">
        <f t="shared" si="14"/>
        <v>0</v>
      </c>
    </row>
    <row r="156" spans="1:8" x14ac:dyDescent="0.25">
      <c r="A156" s="31" t="s">
        <v>216</v>
      </c>
      <c r="B156" s="31">
        <f t="shared" si="10"/>
        <v>10</v>
      </c>
      <c r="C156" s="31">
        <f t="shared" si="11"/>
        <v>22</v>
      </c>
      <c r="D156" s="31">
        <f t="shared" si="12"/>
        <v>2006</v>
      </c>
      <c r="E156" s="36">
        <f t="shared" si="13"/>
        <v>39012</v>
      </c>
      <c r="F156" s="31">
        <v>0.57999999999999996</v>
      </c>
      <c r="G156" s="35">
        <v>0.05</v>
      </c>
      <c r="H156" s="31">
        <f t="shared" si="14"/>
        <v>0</v>
      </c>
    </row>
    <row r="157" spans="1:8" x14ac:dyDescent="0.25">
      <c r="A157" s="31" t="s">
        <v>217</v>
      </c>
      <c r="B157" s="31">
        <f t="shared" si="10"/>
        <v>10</v>
      </c>
      <c r="C157" s="31">
        <f t="shared" si="11"/>
        <v>29</v>
      </c>
      <c r="D157" s="31">
        <f t="shared" si="12"/>
        <v>2006</v>
      </c>
      <c r="E157" s="36">
        <f t="shared" si="13"/>
        <v>39019</v>
      </c>
      <c r="F157" s="31">
        <v>0.62</v>
      </c>
      <c r="G157" s="35">
        <v>0.05</v>
      </c>
      <c r="H157" s="31">
        <f t="shared" si="14"/>
        <v>0</v>
      </c>
    </row>
    <row r="158" spans="1:8" x14ac:dyDescent="0.25">
      <c r="A158" s="31" t="s">
        <v>218</v>
      </c>
      <c r="B158" s="31">
        <f t="shared" si="10"/>
        <v>11</v>
      </c>
      <c r="C158" s="31">
        <f t="shared" si="11"/>
        <v>5</v>
      </c>
      <c r="D158" s="31">
        <f t="shared" si="12"/>
        <v>2006</v>
      </c>
      <c r="E158" s="36">
        <f t="shared" si="13"/>
        <v>39026</v>
      </c>
      <c r="F158" s="31">
        <v>0.57999999999999996</v>
      </c>
      <c r="G158" s="35">
        <v>0.05</v>
      </c>
      <c r="H158" s="31">
        <f t="shared" si="14"/>
        <v>1</v>
      </c>
    </row>
    <row r="159" spans="1:8" x14ac:dyDescent="0.25">
      <c r="A159" s="31" t="s">
        <v>219</v>
      </c>
      <c r="B159" s="31">
        <f t="shared" si="10"/>
        <v>11</v>
      </c>
      <c r="C159" s="31">
        <f t="shared" si="11"/>
        <v>12</v>
      </c>
      <c r="D159" s="31">
        <f t="shared" si="12"/>
        <v>2006</v>
      </c>
      <c r="E159" s="36">
        <f t="shared" si="13"/>
        <v>39033</v>
      </c>
      <c r="F159" s="31">
        <v>0.6</v>
      </c>
      <c r="G159" s="35">
        <v>0.05</v>
      </c>
      <c r="H159" s="31">
        <f t="shared" si="14"/>
        <v>1</v>
      </c>
    </row>
    <row r="160" spans="1:8" x14ac:dyDescent="0.25">
      <c r="A160" s="31" t="s">
        <v>220</v>
      </c>
      <c r="B160" s="31">
        <f t="shared" si="10"/>
        <v>11</v>
      </c>
      <c r="C160" s="31">
        <f t="shared" si="11"/>
        <v>19</v>
      </c>
      <c r="D160" s="31">
        <f t="shared" si="12"/>
        <v>2006</v>
      </c>
      <c r="E160" s="36">
        <f t="shared" si="13"/>
        <v>39040</v>
      </c>
      <c r="F160" s="31">
        <v>0.5</v>
      </c>
      <c r="G160" s="35">
        <v>0.05</v>
      </c>
      <c r="H160" s="31">
        <f t="shared" si="14"/>
        <v>0</v>
      </c>
    </row>
    <row r="161" spans="1:8" x14ac:dyDescent="0.25">
      <c r="A161" s="31" t="s">
        <v>221</v>
      </c>
      <c r="B161" s="31">
        <f t="shared" si="10"/>
        <v>11</v>
      </c>
      <c r="C161" s="31">
        <f t="shared" si="11"/>
        <v>26</v>
      </c>
      <c r="D161" s="31">
        <f t="shared" si="12"/>
        <v>2006</v>
      </c>
      <c r="E161" s="36">
        <f t="shared" si="13"/>
        <v>39047</v>
      </c>
      <c r="F161" s="31">
        <v>0.64</v>
      </c>
      <c r="G161" s="35">
        <v>0.05</v>
      </c>
      <c r="H161" s="31">
        <f t="shared" si="14"/>
        <v>0</v>
      </c>
    </row>
    <row r="162" spans="1:8" x14ac:dyDescent="0.25">
      <c r="A162" s="31" t="s">
        <v>222</v>
      </c>
      <c r="B162" s="31">
        <f t="shared" si="10"/>
        <v>12</v>
      </c>
      <c r="C162" s="31">
        <f t="shared" si="11"/>
        <v>3</v>
      </c>
      <c r="D162" s="31">
        <f t="shared" si="12"/>
        <v>2006</v>
      </c>
      <c r="E162" s="36">
        <f t="shared" si="13"/>
        <v>39054</v>
      </c>
      <c r="F162" s="31">
        <v>0.64</v>
      </c>
      <c r="G162" s="35">
        <v>0.05</v>
      </c>
      <c r="H162" s="31">
        <f t="shared" si="14"/>
        <v>0</v>
      </c>
    </row>
    <row r="163" spans="1:8" x14ac:dyDescent="0.25">
      <c r="A163" s="31" t="s">
        <v>223</v>
      </c>
      <c r="B163" s="31">
        <f t="shared" si="10"/>
        <v>12</v>
      </c>
      <c r="C163" s="31">
        <f t="shared" si="11"/>
        <v>10</v>
      </c>
      <c r="D163" s="31">
        <f t="shared" si="12"/>
        <v>2006</v>
      </c>
      <c r="E163" s="36">
        <f t="shared" si="13"/>
        <v>39061</v>
      </c>
      <c r="F163" s="31">
        <v>0.6</v>
      </c>
      <c r="G163" s="35">
        <v>0.05</v>
      </c>
      <c r="H163" s="31">
        <f t="shared" si="14"/>
        <v>1</v>
      </c>
    </row>
    <row r="164" spans="1:8" x14ac:dyDescent="0.25">
      <c r="A164" s="31" t="s">
        <v>224</v>
      </c>
      <c r="B164" s="31">
        <f t="shared" si="10"/>
        <v>12</v>
      </c>
      <c r="C164" s="31">
        <f t="shared" si="11"/>
        <v>17</v>
      </c>
      <c r="D164" s="31">
        <f t="shared" si="12"/>
        <v>2006</v>
      </c>
      <c r="E164" s="36">
        <f t="shared" si="13"/>
        <v>39068</v>
      </c>
      <c r="F164" s="31">
        <v>0.56000000000000005</v>
      </c>
      <c r="G164" s="35">
        <v>0.05</v>
      </c>
      <c r="H164" s="31">
        <f t="shared" si="14"/>
        <v>0</v>
      </c>
    </row>
    <row r="165" spans="1:8" x14ac:dyDescent="0.25">
      <c r="A165" s="31" t="s">
        <v>225</v>
      </c>
      <c r="B165" s="31">
        <f t="shared" si="10"/>
        <v>12</v>
      </c>
      <c r="C165" s="31">
        <f t="shared" si="11"/>
        <v>24</v>
      </c>
      <c r="D165" s="31">
        <f t="shared" si="12"/>
        <v>2006</v>
      </c>
      <c r="E165" s="36">
        <f t="shared" si="13"/>
        <v>39075</v>
      </c>
      <c r="F165" s="31">
        <v>0.62</v>
      </c>
      <c r="G165" s="35">
        <v>0.05</v>
      </c>
      <c r="H165" s="31">
        <f t="shared" si="14"/>
        <v>0</v>
      </c>
    </row>
    <row r="166" spans="1:8" x14ac:dyDescent="0.25">
      <c r="A166" s="31" t="s">
        <v>226</v>
      </c>
      <c r="B166" s="31">
        <f t="shared" si="10"/>
        <v>12</v>
      </c>
      <c r="C166" s="31">
        <f t="shared" si="11"/>
        <v>31</v>
      </c>
      <c r="D166" s="31">
        <f t="shared" si="12"/>
        <v>2006</v>
      </c>
      <c r="E166" s="36">
        <f t="shared" si="13"/>
        <v>39082</v>
      </c>
      <c r="F166" s="31">
        <v>0.76</v>
      </c>
      <c r="G166" s="35">
        <v>0.05</v>
      </c>
      <c r="H166" s="31">
        <f t="shared" si="14"/>
        <v>0</v>
      </c>
    </row>
    <row r="167" spans="1:8" x14ac:dyDescent="0.25">
      <c r="A167" s="31" t="s">
        <v>227</v>
      </c>
      <c r="B167" s="31">
        <f t="shared" si="10"/>
        <v>1</v>
      </c>
      <c r="C167" s="31">
        <f t="shared" si="11"/>
        <v>7</v>
      </c>
      <c r="D167" s="31">
        <f t="shared" si="12"/>
        <v>2007</v>
      </c>
      <c r="E167" s="36">
        <f t="shared" si="13"/>
        <v>39089</v>
      </c>
      <c r="F167" s="31">
        <v>0.74</v>
      </c>
      <c r="G167" s="35">
        <v>0.05</v>
      </c>
      <c r="H167" s="31">
        <f t="shared" si="14"/>
        <v>1</v>
      </c>
    </row>
    <row r="168" spans="1:8" x14ac:dyDescent="0.25">
      <c r="A168" s="31" t="s">
        <v>228</v>
      </c>
      <c r="B168" s="31">
        <f t="shared" si="10"/>
        <v>1</v>
      </c>
      <c r="C168" s="31">
        <f t="shared" si="11"/>
        <v>14</v>
      </c>
      <c r="D168" s="31">
        <f t="shared" si="12"/>
        <v>2007</v>
      </c>
      <c r="E168" s="36">
        <f t="shared" si="13"/>
        <v>39096</v>
      </c>
      <c r="F168" s="31">
        <v>0.7</v>
      </c>
      <c r="G168" s="35">
        <v>0.05</v>
      </c>
      <c r="H168" s="31">
        <f t="shared" si="14"/>
        <v>0</v>
      </c>
    </row>
    <row r="169" spans="1:8" x14ac:dyDescent="0.25">
      <c r="A169" s="31" t="s">
        <v>229</v>
      </c>
      <c r="B169" s="31">
        <f t="shared" si="10"/>
        <v>1</v>
      </c>
      <c r="C169" s="31">
        <f t="shared" si="11"/>
        <v>21</v>
      </c>
      <c r="D169" s="31">
        <f t="shared" si="12"/>
        <v>2007</v>
      </c>
      <c r="E169" s="36">
        <f t="shared" si="13"/>
        <v>39103</v>
      </c>
      <c r="F169" s="31">
        <v>0.72</v>
      </c>
      <c r="G169" s="35">
        <v>0.05</v>
      </c>
      <c r="H169" s="31">
        <f t="shared" si="14"/>
        <v>0</v>
      </c>
    </row>
    <row r="170" spans="1:8" x14ac:dyDescent="0.25">
      <c r="A170" s="31" t="s">
        <v>230</v>
      </c>
      <c r="B170" s="31">
        <f t="shared" si="10"/>
        <v>1</v>
      </c>
      <c r="C170" s="31">
        <f t="shared" si="11"/>
        <v>28</v>
      </c>
      <c r="D170" s="31">
        <f t="shared" si="12"/>
        <v>2007</v>
      </c>
      <c r="E170" s="36">
        <f t="shared" si="13"/>
        <v>39110</v>
      </c>
      <c r="F170" s="31">
        <v>0.72</v>
      </c>
      <c r="G170" s="35">
        <v>0.05</v>
      </c>
      <c r="H170" s="31">
        <f t="shared" si="14"/>
        <v>0</v>
      </c>
    </row>
    <row r="171" spans="1:8" x14ac:dyDescent="0.25">
      <c r="A171" s="31" t="s">
        <v>231</v>
      </c>
      <c r="B171" s="31">
        <f t="shared" si="10"/>
        <v>2</v>
      </c>
      <c r="C171" s="31">
        <f t="shared" si="11"/>
        <v>4</v>
      </c>
      <c r="D171" s="31">
        <f t="shared" si="12"/>
        <v>2007</v>
      </c>
      <c r="E171" s="36">
        <f t="shared" si="13"/>
        <v>39117</v>
      </c>
      <c r="F171" s="31">
        <v>0.66</v>
      </c>
      <c r="G171" s="35">
        <v>0.05</v>
      </c>
      <c r="H171" s="31">
        <f t="shared" si="14"/>
        <v>0</v>
      </c>
    </row>
    <row r="172" spans="1:8" x14ac:dyDescent="0.25">
      <c r="A172" s="31" t="s">
        <v>232</v>
      </c>
      <c r="B172" s="31">
        <f t="shared" si="10"/>
        <v>2</v>
      </c>
      <c r="C172" s="31">
        <f t="shared" si="11"/>
        <v>11</v>
      </c>
      <c r="D172" s="31">
        <f t="shared" si="12"/>
        <v>2007</v>
      </c>
      <c r="E172" s="36">
        <f t="shared" si="13"/>
        <v>39124</v>
      </c>
      <c r="F172" s="31">
        <v>0.62</v>
      </c>
      <c r="G172" s="35">
        <v>0.05</v>
      </c>
      <c r="H172" s="31">
        <f t="shared" si="14"/>
        <v>1</v>
      </c>
    </row>
    <row r="173" spans="1:8" x14ac:dyDescent="0.25">
      <c r="A173" s="31" t="s">
        <v>233</v>
      </c>
      <c r="B173" s="31">
        <f t="shared" si="10"/>
        <v>2</v>
      </c>
      <c r="C173" s="31">
        <f t="shared" si="11"/>
        <v>18</v>
      </c>
      <c r="D173" s="31">
        <f t="shared" si="12"/>
        <v>2007</v>
      </c>
      <c r="E173" s="36">
        <f t="shared" si="13"/>
        <v>39131</v>
      </c>
      <c r="F173" s="31">
        <v>0.64</v>
      </c>
      <c r="G173" s="35">
        <v>0.05</v>
      </c>
      <c r="H173" s="31">
        <f t="shared" si="14"/>
        <v>0</v>
      </c>
    </row>
    <row r="174" spans="1:8" x14ac:dyDescent="0.25">
      <c r="A174" s="31" t="s">
        <v>234</v>
      </c>
      <c r="B174" s="31">
        <f t="shared" si="10"/>
        <v>2</v>
      </c>
      <c r="C174" s="31">
        <f t="shared" si="11"/>
        <v>25</v>
      </c>
      <c r="D174" s="31">
        <f t="shared" si="12"/>
        <v>2007</v>
      </c>
      <c r="E174" s="36">
        <f t="shared" si="13"/>
        <v>39138</v>
      </c>
      <c r="F174" s="31">
        <v>0.62</v>
      </c>
      <c r="G174" s="35">
        <v>0.05</v>
      </c>
      <c r="H174" s="31">
        <f t="shared" si="14"/>
        <v>0</v>
      </c>
    </row>
    <row r="175" spans="1:8" x14ac:dyDescent="0.25">
      <c r="A175" s="31" t="s">
        <v>235</v>
      </c>
      <c r="B175" s="31">
        <f t="shared" si="10"/>
        <v>3</v>
      </c>
      <c r="C175" s="31">
        <f t="shared" si="11"/>
        <v>4</v>
      </c>
      <c r="D175" s="31">
        <f t="shared" si="12"/>
        <v>2007</v>
      </c>
      <c r="E175" s="36">
        <f t="shared" si="13"/>
        <v>39145</v>
      </c>
      <c r="F175" s="31">
        <v>0.64</v>
      </c>
      <c r="G175" s="35">
        <v>0.05</v>
      </c>
      <c r="H175" s="31">
        <f t="shared" si="14"/>
        <v>0</v>
      </c>
    </row>
    <row r="176" spans="1:8" x14ac:dyDescent="0.25">
      <c r="A176" s="31" t="s">
        <v>236</v>
      </c>
      <c r="B176" s="31">
        <f t="shared" si="10"/>
        <v>3</v>
      </c>
      <c r="C176" s="31">
        <f t="shared" si="11"/>
        <v>11</v>
      </c>
      <c r="D176" s="31">
        <f t="shared" si="12"/>
        <v>2007</v>
      </c>
      <c r="E176" s="36">
        <f t="shared" si="13"/>
        <v>39152</v>
      </c>
      <c r="F176" s="31">
        <v>0.6</v>
      </c>
      <c r="G176" s="35">
        <v>0.05</v>
      </c>
      <c r="H176" s="31">
        <f t="shared" si="14"/>
        <v>1</v>
      </c>
    </row>
    <row r="177" spans="1:8" x14ac:dyDescent="0.25">
      <c r="A177" s="31" t="s">
        <v>237</v>
      </c>
      <c r="B177" s="31">
        <f t="shared" si="10"/>
        <v>3</v>
      </c>
      <c r="C177" s="31">
        <f t="shared" si="11"/>
        <v>18</v>
      </c>
      <c r="D177" s="31">
        <f t="shared" si="12"/>
        <v>2007</v>
      </c>
      <c r="E177" s="36">
        <f t="shared" si="13"/>
        <v>39159</v>
      </c>
      <c r="F177" s="31">
        <v>0.6</v>
      </c>
      <c r="G177" s="35">
        <v>0.05</v>
      </c>
      <c r="H177" s="31">
        <f t="shared" si="14"/>
        <v>0</v>
      </c>
    </row>
    <row r="178" spans="1:8" x14ac:dyDescent="0.25">
      <c r="A178" s="31" t="s">
        <v>238</v>
      </c>
      <c r="B178" s="31">
        <f t="shared" si="10"/>
        <v>3</v>
      </c>
      <c r="C178" s="31">
        <f t="shared" si="11"/>
        <v>25</v>
      </c>
      <c r="D178" s="31">
        <f t="shared" si="12"/>
        <v>2007</v>
      </c>
      <c r="E178" s="36">
        <f t="shared" si="13"/>
        <v>39166</v>
      </c>
      <c r="F178" s="31">
        <v>0.62</v>
      </c>
      <c r="G178" s="35">
        <v>0.05</v>
      </c>
      <c r="H178" s="31">
        <f t="shared" si="14"/>
        <v>0</v>
      </c>
    </row>
    <row r="179" spans="1:8" x14ac:dyDescent="0.25">
      <c r="A179" s="31" t="s">
        <v>239</v>
      </c>
      <c r="B179" s="31">
        <f t="shared" si="10"/>
        <v>4</v>
      </c>
      <c r="C179" s="31">
        <f t="shared" si="11"/>
        <v>1</v>
      </c>
      <c r="D179" s="31">
        <f t="shared" si="12"/>
        <v>2007</v>
      </c>
      <c r="E179" s="36">
        <f t="shared" si="13"/>
        <v>39173</v>
      </c>
      <c r="F179" s="31">
        <v>0.62</v>
      </c>
      <c r="G179" s="35">
        <v>0.05</v>
      </c>
      <c r="H179" s="31">
        <f t="shared" si="14"/>
        <v>0</v>
      </c>
    </row>
    <row r="180" spans="1:8" x14ac:dyDescent="0.25">
      <c r="A180" s="31" t="s">
        <v>240</v>
      </c>
      <c r="B180" s="31">
        <f t="shared" si="10"/>
        <v>4</v>
      </c>
      <c r="C180" s="31">
        <f t="shared" si="11"/>
        <v>8</v>
      </c>
      <c r="D180" s="31">
        <f t="shared" si="12"/>
        <v>2007</v>
      </c>
      <c r="E180" s="36">
        <f t="shared" si="13"/>
        <v>39180</v>
      </c>
      <c r="F180" s="31">
        <v>0.62</v>
      </c>
      <c r="G180" s="35">
        <v>0.05</v>
      </c>
      <c r="H180" s="31">
        <f t="shared" si="14"/>
        <v>1</v>
      </c>
    </row>
    <row r="181" spans="1:8" x14ac:dyDescent="0.25">
      <c r="A181" s="31" t="s">
        <v>241</v>
      </c>
      <c r="B181" s="31">
        <f t="shared" si="10"/>
        <v>4</v>
      </c>
      <c r="C181" s="31">
        <f t="shared" si="11"/>
        <v>15</v>
      </c>
      <c r="D181" s="31">
        <f t="shared" si="12"/>
        <v>2007</v>
      </c>
      <c r="E181" s="36">
        <f t="shared" si="13"/>
        <v>39187</v>
      </c>
      <c r="F181" s="31">
        <v>0.62</v>
      </c>
      <c r="G181" s="35">
        <v>0.05</v>
      </c>
      <c r="H181" s="31">
        <f t="shared" si="14"/>
        <v>0</v>
      </c>
    </row>
    <row r="182" spans="1:8" x14ac:dyDescent="0.25">
      <c r="A182" s="31" t="s">
        <v>242</v>
      </c>
      <c r="B182" s="31">
        <f t="shared" si="10"/>
        <v>4</v>
      </c>
      <c r="C182" s="31">
        <f t="shared" si="11"/>
        <v>22</v>
      </c>
      <c r="D182" s="31">
        <f t="shared" si="12"/>
        <v>2007</v>
      </c>
      <c r="E182" s="36">
        <f t="shared" si="13"/>
        <v>39194</v>
      </c>
      <c r="F182" s="31">
        <v>0.6</v>
      </c>
      <c r="G182" s="35">
        <v>0.05</v>
      </c>
      <c r="H182" s="31">
        <f t="shared" si="14"/>
        <v>0</v>
      </c>
    </row>
    <row r="183" spans="1:8" x14ac:dyDescent="0.25">
      <c r="A183" s="31" t="s">
        <v>243</v>
      </c>
      <c r="B183" s="31">
        <f t="shared" si="10"/>
        <v>4</v>
      </c>
      <c r="C183" s="31">
        <f t="shared" si="11"/>
        <v>29</v>
      </c>
      <c r="D183" s="31">
        <f t="shared" si="12"/>
        <v>2007</v>
      </c>
      <c r="E183" s="36">
        <f t="shared" si="13"/>
        <v>39201</v>
      </c>
      <c r="F183" s="31">
        <v>0.62</v>
      </c>
      <c r="G183" s="35">
        <v>0.05</v>
      </c>
      <c r="H183" s="31">
        <f t="shared" si="14"/>
        <v>0</v>
      </c>
    </row>
    <row r="184" spans="1:8" x14ac:dyDescent="0.25">
      <c r="A184" s="31" t="s">
        <v>244</v>
      </c>
      <c r="B184" s="31">
        <f t="shared" si="10"/>
        <v>5</v>
      </c>
      <c r="C184" s="31">
        <f t="shared" si="11"/>
        <v>6</v>
      </c>
      <c r="D184" s="31">
        <f t="shared" si="12"/>
        <v>2007</v>
      </c>
      <c r="E184" s="36">
        <f t="shared" si="13"/>
        <v>39208</v>
      </c>
      <c r="F184" s="31">
        <v>0.56000000000000005</v>
      </c>
      <c r="G184" s="35">
        <v>0.05</v>
      </c>
      <c r="H184" s="31">
        <f t="shared" si="14"/>
        <v>1</v>
      </c>
    </row>
    <row r="185" spans="1:8" x14ac:dyDescent="0.25">
      <c r="A185" s="31" t="s">
        <v>245</v>
      </c>
      <c r="B185" s="31">
        <f t="shared" si="10"/>
        <v>5</v>
      </c>
      <c r="C185" s="31">
        <f t="shared" si="11"/>
        <v>13</v>
      </c>
      <c r="D185" s="31">
        <f t="shared" si="12"/>
        <v>2007</v>
      </c>
      <c r="E185" s="36">
        <f t="shared" si="13"/>
        <v>39215</v>
      </c>
      <c r="F185" s="31">
        <v>0.57999999999999996</v>
      </c>
      <c r="G185" s="35">
        <v>0.05</v>
      </c>
      <c r="H185" s="31">
        <f t="shared" si="14"/>
        <v>0</v>
      </c>
    </row>
    <row r="186" spans="1:8" x14ac:dyDescent="0.25">
      <c r="A186" s="31" t="s">
        <v>246</v>
      </c>
      <c r="B186" s="31">
        <f t="shared" si="10"/>
        <v>5</v>
      </c>
      <c r="C186" s="31">
        <f t="shared" si="11"/>
        <v>20</v>
      </c>
      <c r="D186" s="31">
        <f t="shared" si="12"/>
        <v>2007</v>
      </c>
      <c r="E186" s="36">
        <f t="shared" si="13"/>
        <v>39222</v>
      </c>
      <c r="F186" s="31">
        <v>0.54</v>
      </c>
      <c r="G186" s="35">
        <v>0.05</v>
      </c>
      <c r="H186" s="31">
        <f t="shared" si="14"/>
        <v>0</v>
      </c>
    </row>
    <row r="187" spans="1:8" x14ac:dyDescent="0.25">
      <c r="A187" s="31" t="s">
        <v>247</v>
      </c>
      <c r="B187" s="31">
        <f t="shared" si="10"/>
        <v>5</v>
      </c>
      <c r="C187" s="31">
        <f t="shared" si="11"/>
        <v>27</v>
      </c>
      <c r="D187" s="31">
        <f t="shared" si="12"/>
        <v>2007</v>
      </c>
      <c r="E187" s="36">
        <f t="shared" si="13"/>
        <v>39229</v>
      </c>
      <c r="F187" s="31">
        <v>0.54</v>
      </c>
      <c r="G187" s="35">
        <v>0.05</v>
      </c>
      <c r="H187" s="31">
        <f t="shared" si="14"/>
        <v>0</v>
      </c>
    </row>
    <row r="188" spans="1:8" x14ac:dyDescent="0.25">
      <c r="A188" s="31" t="s">
        <v>248</v>
      </c>
      <c r="B188" s="31">
        <f t="shared" si="10"/>
        <v>6</v>
      </c>
      <c r="C188" s="31">
        <f t="shared" si="11"/>
        <v>3</v>
      </c>
      <c r="D188" s="31">
        <f t="shared" si="12"/>
        <v>2007</v>
      </c>
      <c r="E188" s="36">
        <f t="shared" si="13"/>
        <v>39236</v>
      </c>
      <c r="F188" s="31">
        <v>0.57999999999999996</v>
      </c>
      <c r="G188" s="35">
        <v>0.05</v>
      </c>
      <c r="H188" s="31">
        <f t="shared" si="14"/>
        <v>0</v>
      </c>
    </row>
    <row r="189" spans="1:8" x14ac:dyDescent="0.25">
      <c r="A189" s="31" t="s">
        <v>249</v>
      </c>
      <c r="B189" s="31">
        <f t="shared" si="10"/>
        <v>6</v>
      </c>
      <c r="C189" s="31">
        <f t="shared" si="11"/>
        <v>10</v>
      </c>
      <c r="D189" s="31">
        <f t="shared" si="12"/>
        <v>2007</v>
      </c>
      <c r="E189" s="36">
        <f t="shared" si="13"/>
        <v>39243</v>
      </c>
      <c r="F189" s="31">
        <v>0.56000000000000005</v>
      </c>
      <c r="G189" s="35">
        <v>0.05</v>
      </c>
      <c r="H189" s="31">
        <f t="shared" si="14"/>
        <v>1</v>
      </c>
    </row>
    <row r="190" spans="1:8" x14ac:dyDescent="0.25">
      <c r="A190" s="31" t="s">
        <v>250</v>
      </c>
      <c r="B190" s="31">
        <f t="shared" si="10"/>
        <v>6</v>
      </c>
      <c r="C190" s="31">
        <f t="shared" si="11"/>
        <v>17</v>
      </c>
      <c r="D190" s="31">
        <f t="shared" si="12"/>
        <v>2007</v>
      </c>
      <c r="E190" s="36">
        <f t="shared" si="13"/>
        <v>39250</v>
      </c>
      <c r="F190" s="31">
        <v>0.52</v>
      </c>
      <c r="G190" s="35">
        <v>0.05</v>
      </c>
      <c r="H190" s="31">
        <f t="shared" si="14"/>
        <v>0</v>
      </c>
    </row>
    <row r="191" spans="1:8" x14ac:dyDescent="0.25">
      <c r="A191" s="31" t="s">
        <v>251</v>
      </c>
      <c r="B191" s="31">
        <f t="shared" si="10"/>
        <v>6</v>
      </c>
      <c r="C191" s="31">
        <f t="shared" si="11"/>
        <v>24</v>
      </c>
      <c r="D191" s="31">
        <f t="shared" si="12"/>
        <v>2007</v>
      </c>
      <c r="E191" s="36">
        <f t="shared" si="13"/>
        <v>39257</v>
      </c>
      <c r="F191" s="31">
        <v>0.57999999999999996</v>
      </c>
      <c r="G191" s="35">
        <v>0.05</v>
      </c>
      <c r="H191" s="31">
        <f t="shared" si="14"/>
        <v>0</v>
      </c>
    </row>
    <row r="192" spans="1:8" x14ac:dyDescent="0.25">
      <c r="A192" s="31" t="s">
        <v>252</v>
      </c>
      <c r="B192" s="31">
        <f t="shared" si="10"/>
        <v>7</v>
      </c>
      <c r="C192" s="31">
        <f t="shared" si="11"/>
        <v>1</v>
      </c>
      <c r="D192" s="31">
        <f t="shared" si="12"/>
        <v>2007</v>
      </c>
      <c r="E192" s="36">
        <f t="shared" si="13"/>
        <v>39264</v>
      </c>
      <c r="F192" s="31">
        <v>0.56000000000000005</v>
      </c>
      <c r="G192" s="35">
        <v>0.05</v>
      </c>
      <c r="H192" s="31">
        <f t="shared" si="14"/>
        <v>0</v>
      </c>
    </row>
    <row r="193" spans="1:8" x14ac:dyDescent="0.25">
      <c r="A193" s="31" t="s">
        <v>253</v>
      </c>
      <c r="B193" s="31">
        <f t="shared" si="10"/>
        <v>7</v>
      </c>
      <c r="C193" s="31">
        <f t="shared" si="11"/>
        <v>8</v>
      </c>
      <c r="D193" s="31">
        <f t="shared" si="12"/>
        <v>2007</v>
      </c>
      <c r="E193" s="36">
        <f t="shared" si="13"/>
        <v>39271</v>
      </c>
      <c r="F193" s="31">
        <v>0.6</v>
      </c>
      <c r="G193" s="35">
        <v>0.05</v>
      </c>
      <c r="H193" s="31">
        <f t="shared" si="14"/>
        <v>1</v>
      </c>
    </row>
    <row r="194" spans="1:8" x14ac:dyDescent="0.25">
      <c r="A194" s="31" t="s">
        <v>254</v>
      </c>
      <c r="B194" s="31">
        <f t="shared" si="10"/>
        <v>7</v>
      </c>
      <c r="C194" s="31">
        <f t="shared" si="11"/>
        <v>15</v>
      </c>
      <c r="D194" s="31">
        <f t="shared" si="12"/>
        <v>2007</v>
      </c>
      <c r="E194" s="36">
        <f t="shared" si="13"/>
        <v>39278</v>
      </c>
      <c r="F194" s="31">
        <v>0.6</v>
      </c>
      <c r="G194" s="35">
        <v>0.05</v>
      </c>
      <c r="H194" s="31">
        <f t="shared" si="14"/>
        <v>0</v>
      </c>
    </row>
    <row r="195" spans="1:8" x14ac:dyDescent="0.25">
      <c r="A195" s="31" t="s">
        <v>255</v>
      </c>
      <c r="B195" s="31">
        <f t="shared" si="10"/>
        <v>7</v>
      </c>
      <c r="C195" s="31">
        <f t="shared" si="11"/>
        <v>22</v>
      </c>
      <c r="D195" s="31">
        <f t="shared" si="12"/>
        <v>2007</v>
      </c>
      <c r="E195" s="36">
        <f t="shared" si="13"/>
        <v>39285</v>
      </c>
      <c r="F195" s="31">
        <v>0.57999999999999996</v>
      </c>
      <c r="G195" s="35">
        <v>0.05</v>
      </c>
      <c r="H195" s="31">
        <f t="shared" si="14"/>
        <v>0</v>
      </c>
    </row>
    <row r="196" spans="1:8" x14ac:dyDescent="0.25">
      <c r="A196" s="31" t="s">
        <v>256</v>
      </c>
      <c r="B196" s="31">
        <f t="shared" si="10"/>
        <v>7</v>
      </c>
      <c r="C196" s="31">
        <f t="shared" si="11"/>
        <v>29</v>
      </c>
      <c r="D196" s="31">
        <f t="shared" si="12"/>
        <v>2007</v>
      </c>
      <c r="E196" s="36">
        <f t="shared" si="13"/>
        <v>39292</v>
      </c>
      <c r="F196" s="31">
        <v>0.57999999999999996</v>
      </c>
      <c r="G196" s="35">
        <v>0.05</v>
      </c>
      <c r="H196" s="31">
        <f t="shared" si="14"/>
        <v>0</v>
      </c>
    </row>
    <row r="197" spans="1:8" x14ac:dyDescent="0.25">
      <c r="A197" s="31" t="s">
        <v>257</v>
      </c>
      <c r="B197" s="31">
        <f t="shared" si="10"/>
        <v>8</v>
      </c>
      <c r="C197" s="31">
        <f t="shared" si="11"/>
        <v>5</v>
      </c>
      <c r="D197" s="31">
        <f t="shared" si="12"/>
        <v>2007</v>
      </c>
      <c r="E197" s="36">
        <f t="shared" si="13"/>
        <v>39299</v>
      </c>
      <c r="F197" s="31">
        <v>0.56000000000000005</v>
      </c>
      <c r="G197" s="35">
        <v>0.05</v>
      </c>
      <c r="H197" s="31">
        <f t="shared" si="14"/>
        <v>1</v>
      </c>
    </row>
    <row r="198" spans="1:8" x14ac:dyDescent="0.25">
      <c r="A198" s="31" t="s">
        <v>258</v>
      </c>
      <c r="B198" s="31">
        <f t="shared" si="10"/>
        <v>8</v>
      </c>
      <c r="C198" s="31">
        <f t="shared" si="11"/>
        <v>12</v>
      </c>
      <c r="D198" s="31">
        <f t="shared" si="12"/>
        <v>2007</v>
      </c>
      <c r="E198" s="36">
        <f t="shared" si="13"/>
        <v>39306</v>
      </c>
      <c r="F198" s="31">
        <v>0.56000000000000005</v>
      </c>
      <c r="G198" s="35">
        <v>0.05</v>
      </c>
      <c r="H198" s="31">
        <f t="shared" si="14"/>
        <v>1</v>
      </c>
    </row>
    <row r="199" spans="1:8" x14ac:dyDescent="0.25">
      <c r="A199" s="31" t="s">
        <v>259</v>
      </c>
      <c r="B199" s="31">
        <f t="shared" si="10"/>
        <v>8</v>
      </c>
      <c r="C199" s="31">
        <f t="shared" si="11"/>
        <v>19</v>
      </c>
      <c r="D199" s="31">
        <f t="shared" si="12"/>
        <v>2007</v>
      </c>
      <c r="E199" s="36">
        <f t="shared" si="13"/>
        <v>39313</v>
      </c>
      <c r="F199" s="31">
        <v>0.56000000000000005</v>
      </c>
      <c r="G199" s="35">
        <v>0.05</v>
      </c>
      <c r="H199" s="31">
        <f t="shared" si="14"/>
        <v>0</v>
      </c>
    </row>
    <row r="200" spans="1:8" x14ac:dyDescent="0.25">
      <c r="A200" s="31" t="s">
        <v>260</v>
      </c>
      <c r="B200" s="31">
        <f t="shared" si="10"/>
        <v>8</v>
      </c>
      <c r="C200" s="31">
        <f t="shared" si="11"/>
        <v>26</v>
      </c>
      <c r="D200" s="31">
        <f t="shared" si="12"/>
        <v>2007</v>
      </c>
      <c r="E200" s="36">
        <f t="shared" si="13"/>
        <v>39320</v>
      </c>
      <c r="F200" s="31">
        <v>0.54</v>
      </c>
      <c r="G200" s="35">
        <v>0.05</v>
      </c>
      <c r="H200" s="31">
        <f t="shared" si="14"/>
        <v>0</v>
      </c>
    </row>
    <row r="201" spans="1:8" x14ac:dyDescent="0.25">
      <c r="A201" s="31" t="s">
        <v>261</v>
      </c>
      <c r="B201" s="31">
        <f t="shared" si="10"/>
        <v>9</v>
      </c>
      <c r="C201" s="31">
        <f t="shared" si="11"/>
        <v>2</v>
      </c>
      <c r="D201" s="31">
        <f t="shared" si="12"/>
        <v>2007</v>
      </c>
      <c r="E201" s="36">
        <f t="shared" si="13"/>
        <v>39327</v>
      </c>
      <c r="F201" s="31">
        <v>0.54</v>
      </c>
      <c r="G201" s="35">
        <v>0.05</v>
      </c>
      <c r="H201" s="31">
        <f t="shared" si="14"/>
        <v>0</v>
      </c>
    </row>
    <row r="202" spans="1:8" x14ac:dyDescent="0.25">
      <c r="A202" s="31" t="s">
        <v>262</v>
      </c>
      <c r="B202" s="31">
        <f t="shared" ref="B202:B265" si="15">VLOOKUP(A202,J$9:K$20,2)</f>
        <v>9</v>
      </c>
      <c r="C202" s="31">
        <f t="shared" si="11"/>
        <v>9</v>
      </c>
      <c r="D202" s="31">
        <f t="shared" si="12"/>
        <v>2007</v>
      </c>
      <c r="E202" s="36">
        <f t="shared" si="13"/>
        <v>39334</v>
      </c>
      <c r="F202" s="31">
        <v>0.54</v>
      </c>
      <c r="G202" s="35">
        <v>0.05</v>
      </c>
      <c r="H202" s="31">
        <f t="shared" si="14"/>
        <v>1</v>
      </c>
    </row>
    <row r="203" spans="1:8" x14ac:dyDescent="0.25">
      <c r="A203" s="31" t="s">
        <v>263</v>
      </c>
      <c r="B203" s="31">
        <f t="shared" si="15"/>
        <v>9</v>
      </c>
      <c r="C203" s="31">
        <f t="shared" ref="C203:C266" si="16">VALUE(TRIM(MID(A203,4,3)))</f>
        <v>16</v>
      </c>
      <c r="D203" s="31">
        <f t="shared" ref="D203:D266" si="17">VALUE(RIGHT(A203,4))</f>
        <v>2007</v>
      </c>
      <c r="E203" s="36">
        <f t="shared" ref="E203:E266" si="18">DATE(D203,B203,C203)</f>
        <v>39341</v>
      </c>
      <c r="F203" s="31">
        <v>0.56000000000000005</v>
      </c>
      <c r="G203" s="35">
        <v>0.05</v>
      </c>
      <c r="H203" s="31">
        <f t="shared" ref="H203:H266" si="19">IF(AND(DAY(E203)&gt;4,DAY(E203)&lt;=12),1,0)</f>
        <v>0</v>
      </c>
    </row>
    <row r="204" spans="1:8" x14ac:dyDescent="0.25">
      <c r="A204" s="31" t="s">
        <v>264</v>
      </c>
      <c r="B204" s="31">
        <f t="shared" si="15"/>
        <v>9</v>
      </c>
      <c r="C204" s="31">
        <f t="shared" si="16"/>
        <v>23</v>
      </c>
      <c r="D204" s="31">
        <f t="shared" si="17"/>
        <v>2007</v>
      </c>
      <c r="E204" s="36">
        <f t="shared" si="18"/>
        <v>39348</v>
      </c>
      <c r="F204" s="31">
        <v>0.56000000000000005</v>
      </c>
      <c r="G204" s="35">
        <v>0.05</v>
      </c>
      <c r="H204" s="31">
        <f t="shared" si="19"/>
        <v>0</v>
      </c>
    </row>
    <row r="205" spans="1:8" x14ac:dyDescent="0.25">
      <c r="A205" s="31" t="s">
        <v>265</v>
      </c>
      <c r="B205" s="31">
        <f t="shared" si="15"/>
        <v>9</v>
      </c>
      <c r="C205" s="31">
        <f t="shared" si="16"/>
        <v>30</v>
      </c>
      <c r="D205" s="31">
        <f t="shared" si="17"/>
        <v>2007</v>
      </c>
      <c r="E205" s="36">
        <f t="shared" si="18"/>
        <v>39355</v>
      </c>
      <c r="F205" s="31">
        <v>0.57999999999999996</v>
      </c>
      <c r="G205" s="35">
        <v>0.05</v>
      </c>
      <c r="H205" s="31">
        <f t="shared" si="19"/>
        <v>0</v>
      </c>
    </row>
    <row r="206" spans="1:8" x14ac:dyDescent="0.25">
      <c r="A206" s="31" t="s">
        <v>266</v>
      </c>
      <c r="B206" s="31">
        <f t="shared" si="15"/>
        <v>10</v>
      </c>
      <c r="C206" s="31">
        <f t="shared" si="16"/>
        <v>7</v>
      </c>
      <c r="D206" s="31">
        <f t="shared" si="17"/>
        <v>2007</v>
      </c>
      <c r="E206" s="36">
        <f t="shared" si="18"/>
        <v>39362</v>
      </c>
      <c r="F206" s="31">
        <v>0.57999999999999996</v>
      </c>
      <c r="G206" s="35">
        <v>0.05</v>
      </c>
      <c r="H206" s="31">
        <f t="shared" si="19"/>
        <v>1</v>
      </c>
    </row>
    <row r="207" spans="1:8" x14ac:dyDescent="0.25">
      <c r="A207" s="31" t="s">
        <v>267</v>
      </c>
      <c r="B207" s="31">
        <f t="shared" si="15"/>
        <v>10</v>
      </c>
      <c r="C207" s="31">
        <f t="shared" si="16"/>
        <v>14</v>
      </c>
      <c r="D207" s="31">
        <f t="shared" si="17"/>
        <v>2007</v>
      </c>
      <c r="E207" s="36">
        <f t="shared" si="18"/>
        <v>39369</v>
      </c>
      <c r="F207" s="31">
        <v>0.6</v>
      </c>
      <c r="G207" s="35">
        <v>0.05</v>
      </c>
      <c r="H207" s="31">
        <f t="shared" si="19"/>
        <v>0</v>
      </c>
    </row>
    <row r="208" spans="1:8" x14ac:dyDescent="0.25">
      <c r="A208" s="31" t="s">
        <v>268</v>
      </c>
      <c r="B208" s="31">
        <f t="shared" si="15"/>
        <v>10</v>
      </c>
      <c r="C208" s="31">
        <f t="shared" si="16"/>
        <v>21</v>
      </c>
      <c r="D208" s="31">
        <f t="shared" si="17"/>
        <v>2007</v>
      </c>
      <c r="E208" s="36">
        <f t="shared" si="18"/>
        <v>39376</v>
      </c>
      <c r="F208" s="31">
        <v>0.56000000000000005</v>
      </c>
      <c r="G208" s="35">
        <v>0.05</v>
      </c>
      <c r="H208" s="31">
        <f t="shared" si="19"/>
        <v>0</v>
      </c>
    </row>
    <row r="209" spans="1:8" x14ac:dyDescent="0.25">
      <c r="A209" s="31" t="s">
        <v>269</v>
      </c>
      <c r="B209" s="31">
        <f t="shared" si="15"/>
        <v>10</v>
      </c>
      <c r="C209" s="31">
        <f t="shared" si="16"/>
        <v>28</v>
      </c>
      <c r="D209" s="31">
        <f t="shared" si="17"/>
        <v>2007</v>
      </c>
      <c r="E209" s="36">
        <f t="shared" si="18"/>
        <v>39383</v>
      </c>
      <c r="F209" s="31">
        <v>0.6</v>
      </c>
      <c r="G209" s="35">
        <v>0.05</v>
      </c>
      <c r="H209" s="31">
        <f t="shared" si="19"/>
        <v>0</v>
      </c>
    </row>
    <row r="210" spans="1:8" x14ac:dyDescent="0.25">
      <c r="A210" s="31" t="s">
        <v>270</v>
      </c>
      <c r="B210" s="31">
        <f t="shared" si="15"/>
        <v>11</v>
      </c>
      <c r="C210" s="31">
        <f t="shared" si="16"/>
        <v>4</v>
      </c>
      <c r="D210" s="31">
        <f t="shared" si="17"/>
        <v>2007</v>
      </c>
      <c r="E210" s="36">
        <f t="shared" si="18"/>
        <v>39390</v>
      </c>
      <c r="F210" s="31">
        <v>0.62</v>
      </c>
      <c r="G210" s="35">
        <v>0.05</v>
      </c>
      <c r="H210" s="31">
        <f t="shared" si="19"/>
        <v>0</v>
      </c>
    </row>
    <row r="211" spans="1:8" x14ac:dyDescent="0.25">
      <c r="A211" s="31" t="s">
        <v>271</v>
      </c>
      <c r="B211" s="31">
        <f t="shared" si="15"/>
        <v>11</v>
      </c>
      <c r="C211" s="31">
        <f t="shared" si="16"/>
        <v>11</v>
      </c>
      <c r="D211" s="31">
        <f t="shared" si="17"/>
        <v>2007</v>
      </c>
      <c r="E211" s="36">
        <f t="shared" si="18"/>
        <v>39397</v>
      </c>
      <c r="F211" s="31">
        <v>0.6</v>
      </c>
      <c r="G211" s="35">
        <v>0.05</v>
      </c>
      <c r="H211" s="31">
        <f t="shared" si="19"/>
        <v>1</v>
      </c>
    </row>
    <row r="212" spans="1:8" x14ac:dyDescent="0.25">
      <c r="A212" s="31" t="s">
        <v>272</v>
      </c>
      <c r="B212" s="31">
        <f t="shared" si="15"/>
        <v>11</v>
      </c>
      <c r="C212" s="31">
        <f t="shared" si="16"/>
        <v>18</v>
      </c>
      <c r="D212" s="31">
        <f t="shared" si="17"/>
        <v>2007</v>
      </c>
      <c r="E212" s="36">
        <f t="shared" si="18"/>
        <v>39404</v>
      </c>
      <c r="F212" s="31">
        <v>0.52</v>
      </c>
      <c r="G212" s="35">
        <v>0.05</v>
      </c>
      <c r="H212" s="31">
        <f t="shared" si="19"/>
        <v>0</v>
      </c>
    </row>
    <row r="213" spans="1:8" x14ac:dyDescent="0.25">
      <c r="A213" s="31" t="s">
        <v>273</v>
      </c>
      <c r="B213" s="31">
        <f t="shared" si="15"/>
        <v>11</v>
      </c>
      <c r="C213" s="31">
        <f t="shared" si="16"/>
        <v>25</v>
      </c>
      <c r="D213" s="31">
        <f t="shared" si="17"/>
        <v>2007</v>
      </c>
      <c r="E213" s="36">
        <f t="shared" si="18"/>
        <v>39411</v>
      </c>
      <c r="F213" s="31">
        <v>0.64</v>
      </c>
      <c r="G213" s="35">
        <v>0.05</v>
      </c>
      <c r="H213" s="31">
        <f t="shared" si="19"/>
        <v>0</v>
      </c>
    </row>
    <row r="214" spans="1:8" x14ac:dyDescent="0.25">
      <c r="A214" s="31" t="s">
        <v>274</v>
      </c>
      <c r="B214" s="31">
        <f t="shared" si="15"/>
        <v>12</v>
      </c>
      <c r="C214" s="31">
        <f t="shared" si="16"/>
        <v>2</v>
      </c>
      <c r="D214" s="31">
        <f t="shared" si="17"/>
        <v>2007</v>
      </c>
      <c r="E214" s="36">
        <f t="shared" si="18"/>
        <v>39418</v>
      </c>
      <c r="F214" s="31">
        <v>0.66</v>
      </c>
      <c r="G214" s="35">
        <v>0.05</v>
      </c>
      <c r="H214" s="31">
        <f t="shared" si="19"/>
        <v>0</v>
      </c>
    </row>
    <row r="215" spans="1:8" x14ac:dyDescent="0.25">
      <c r="A215" s="31" t="s">
        <v>275</v>
      </c>
      <c r="B215" s="31">
        <f t="shared" si="15"/>
        <v>12</v>
      </c>
      <c r="C215" s="31">
        <f t="shared" si="16"/>
        <v>9</v>
      </c>
      <c r="D215" s="31">
        <f t="shared" si="17"/>
        <v>2007</v>
      </c>
      <c r="E215" s="36">
        <f t="shared" si="18"/>
        <v>39425</v>
      </c>
      <c r="F215" s="31">
        <v>0.64</v>
      </c>
      <c r="G215" s="35">
        <v>0.05</v>
      </c>
      <c r="H215" s="31">
        <f t="shared" si="19"/>
        <v>1</v>
      </c>
    </row>
    <row r="216" spans="1:8" x14ac:dyDescent="0.25">
      <c r="A216" s="31" t="s">
        <v>276</v>
      </c>
      <c r="B216" s="31">
        <f t="shared" si="15"/>
        <v>12</v>
      </c>
      <c r="C216" s="31">
        <f t="shared" si="16"/>
        <v>16</v>
      </c>
      <c r="D216" s="31">
        <f t="shared" si="17"/>
        <v>2007</v>
      </c>
      <c r="E216" s="36">
        <f t="shared" si="18"/>
        <v>39432</v>
      </c>
      <c r="F216" s="31">
        <v>0.62</v>
      </c>
      <c r="G216" s="35">
        <v>0.05</v>
      </c>
      <c r="H216" s="31">
        <f t="shared" si="19"/>
        <v>0</v>
      </c>
    </row>
    <row r="217" spans="1:8" x14ac:dyDescent="0.25">
      <c r="A217" s="31" t="s">
        <v>277</v>
      </c>
      <c r="B217" s="31">
        <f t="shared" si="15"/>
        <v>12</v>
      </c>
      <c r="C217" s="31">
        <f t="shared" si="16"/>
        <v>23</v>
      </c>
      <c r="D217" s="31">
        <f t="shared" si="17"/>
        <v>2007</v>
      </c>
      <c r="E217" s="36">
        <f t="shared" si="18"/>
        <v>39439</v>
      </c>
      <c r="F217" s="31">
        <v>0.57999999999999996</v>
      </c>
      <c r="G217" s="35">
        <v>0.05</v>
      </c>
      <c r="H217" s="31">
        <f t="shared" si="19"/>
        <v>0</v>
      </c>
    </row>
    <row r="218" spans="1:8" x14ac:dyDescent="0.25">
      <c r="A218" s="31" t="s">
        <v>278</v>
      </c>
      <c r="B218" s="31">
        <f t="shared" si="15"/>
        <v>12</v>
      </c>
      <c r="C218" s="31">
        <f t="shared" si="16"/>
        <v>30</v>
      </c>
      <c r="D218" s="31">
        <f t="shared" si="17"/>
        <v>2007</v>
      </c>
      <c r="E218" s="36">
        <f t="shared" si="18"/>
        <v>39446</v>
      </c>
      <c r="F218" s="31">
        <v>0.8</v>
      </c>
      <c r="G218" s="35">
        <v>0.05</v>
      </c>
      <c r="H218" s="31">
        <f t="shared" si="19"/>
        <v>0</v>
      </c>
    </row>
    <row r="219" spans="1:8" x14ac:dyDescent="0.25">
      <c r="A219" s="31" t="s">
        <v>279</v>
      </c>
      <c r="B219" s="31">
        <f t="shared" si="15"/>
        <v>1</v>
      </c>
      <c r="C219" s="31">
        <f t="shared" si="16"/>
        <v>6</v>
      </c>
      <c r="D219" s="31">
        <f t="shared" si="17"/>
        <v>2008</v>
      </c>
      <c r="E219" s="36">
        <f t="shared" si="18"/>
        <v>39453</v>
      </c>
      <c r="F219" s="31">
        <v>0.8</v>
      </c>
      <c r="G219" s="35">
        <v>0.05</v>
      </c>
      <c r="H219" s="31">
        <f t="shared" si="19"/>
        <v>1</v>
      </c>
    </row>
    <row r="220" spans="1:8" x14ac:dyDescent="0.25">
      <c r="A220" s="31" t="s">
        <v>280</v>
      </c>
      <c r="B220" s="31">
        <f t="shared" si="15"/>
        <v>1</v>
      </c>
      <c r="C220" s="31">
        <f t="shared" si="16"/>
        <v>13</v>
      </c>
      <c r="D220" s="31">
        <f t="shared" si="17"/>
        <v>2008</v>
      </c>
      <c r="E220" s="36">
        <f t="shared" si="18"/>
        <v>39460</v>
      </c>
      <c r="F220" s="31">
        <v>0.76</v>
      </c>
      <c r="G220" s="35">
        <v>0.05</v>
      </c>
      <c r="H220" s="31">
        <f t="shared" si="19"/>
        <v>0</v>
      </c>
    </row>
    <row r="221" spans="1:8" x14ac:dyDescent="0.25">
      <c r="A221" s="31" t="s">
        <v>281</v>
      </c>
      <c r="B221" s="31">
        <f t="shared" si="15"/>
        <v>1</v>
      </c>
      <c r="C221" s="31">
        <f t="shared" si="16"/>
        <v>20</v>
      </c>
      <c r="D221" s="31">
        <f t="shared" si="17"/>
        <v>2008</v>
      </c>
      <c r="E221" s="36">
        <f t="shared" si="18"/>
        <v>39467</v>
      </c>
      <c r="F221" s="31">
        <v>0.78</v>
      </c>
      <c r="G221" s="35">
        <v>0.05</v>
      </c>
      <c r="H221" s="31">
        <f t="shared" si="19"/>
        <v>0</v>
      </c>
    </row>
    <row r="222" spans="1:8" x14ac:dyDescent="0.25">
      <c r="A222" s="31" t="s">
        <v>282</v>
      </c>
      <c r="B222" s="31">
        <f t="shared" si="15"/>
        <v>1</v>
      </c>
      <c r="C222" s="31">
        <f t="shared" si="16"/>
        <v>27</v>
      </c>
      <c r="D222" s="31">
        <f t="shared" si="17"/>
        <v>2008</v>
      </c>
      <c r="E222" s="36">
        <f t="shared" si="18"/>
        <v>39474</v>
      </c>
      <c r="F222" s="31">
        <v>0.8</v>
      </c>
      <c r="G222" s="35">
        <v>0.05</v>
      </c>
      <c r="H222" s="31">
        <f t="shared" si="19"/>
        <v>0</v>
      </c>
    </row>
    <row r="223" spans="1:8" x14ac:dyDescent="0.25">
      <c r="A223" s="31" t="s">
        <v>283</v>
      </c>
      <c r="B223" s="31">
        <f t="shared" si="15"/>
        <v>2</v>
      </c>
      <c r="C223" s="31">
        <f t="shared" si="16"/>
        <v>3</v>
      </c>
      <c r="D223" s="31">
        <f t="shared" si="17"/>
        <v>2008</v>
      </c>
      <c r="E223" s="36">
        <f t="shared" si="18"/>
        <v>39481</v>
      </c>
      <c r="F223" s="31">
        <v>0.74</v>
      </c>
      <c r="G223" s="35">
        <v>0.05</v>
      </c>
      <c r="H223" s="31">
        <f t="shared" si="19"/>
        <v>0</v>
      </c>
    </row>
    <row r="224" spans="1:8" x14ac:dyDescent="0.25">
      <c r="A224" s="31" t="s">
        <v>284</v>
      </c>
      <c r="B224" s="31">
        <f t="shared" si="15"/>
        <v>2</v>
      </c>
      <c r="C224" s="31">
        <f t="shared" si="16"/>
        <v>10</v>
      </c>
      <c r="D224" s="31">
        <f t="shared" si="17"/>
        <v>2008</v>
      </c>
      <c r="E224" s="36">
        <f t="shared" si="18"/>
        <v>39488</v>
      </c>
      <c r="F224" s="31">
        <v>0.68</v>
      </c>
      <c r="G224" s="35">
        <v>0.05</v>
      </c>
      <c r="H224" s="31">
        <f t="shared" si="19"/>
        <v>1</v>
      </c>
    </row>
    <row r="225" spans="1:8" x14ac:dyDescent="0.25">
      <c r="A225" s="31" t="s">
        <v>285</v>
      </c>
      <c r="B225" s="31">
        <f t="shared" si="15"/>
        <v>2</v>
      </c>
      <c r="C225" s="31">
        <f t="shared" si="16"/>
        <v>17</v>
      </c>
      <c r="D225" s="31">
        <f t="shared" si="17"/>
        <v>2008</v>
      </c>
      <c r="E225" s="36">
        <f t="shared" si="18"/>
        <v>39495</v>
      </c>
      <c r="F225" s="31">
        <v>0.68</v>
      </c>
      <c r="G225" s="35">
        <v>0.05</v>
      </c>
      <c r="H225" s="31">
        <f t="shared" si="19"/>
        <v>0</v>
      </c>
    </row>
    <row r="226" spans="1:8" x14ac:dyDescent="0.25">
      <c r="A226" s="31" t="s">
        <v>286</v>
      </c>
      <c r="B226" s="31">
        <f t="shared" si="15"/>
        <v>2</v>
      </c>
      <c r="C226" s="31">
        <f t="shared" si="16"/>
        <v>24</v>
      </c>
      <c r="D226" s="31">
        <f t="shared" si="17"/>
        <v>2008</v>
      </c>
      <c r="E226" s="36">
        <f t="shared" si="18"/>
        <v>39502</v>
      </c>
      <c r="F226" s="31">
        <v>0.68</v>
      </c>
      <c r="G226" s="35">
        <v>0.05</v>
      </c>
      <c r="H226" s="31">
        <f t="shared" si="19"/>
        <v>0</v>
      </c>
    </row>
    <row r="227" spans="1:8" x14ac:dyDescent="0.25">
      <c r="A227" s="31" t="s">
        <v>287</v>
      </c>
      <c r="B227" s="31">
        <f t="shared" si="15"/>
        <v>3</v>
      </c>
      <c r="C227" s="31">
        <f t="shared" si="16"/>
        <v>2</v>
      </c>
      <c r="D227" s="31">
        <f t="shared" si="17"/>
        <v>2008</v>
      </c>
      <c r="E227" s="36">
        <f t="shared" si="18"/>
        <v>39509</v>
      </c>
      <c r="F227" s="31">
        <v>0.7</v>
      </c>
      <c r="G227" s="35">
        <v>0.05</v>
      </c>
      <c r="H227" s="31">
        <f t="shared" si="19"/>
        <v>0</v>
      </c>
    </row>
    <row r="228" spans="1:8" x14ac:dyDescent="0.25">
      <c r="A228" s="31" t="s">
        <v>288</v>
      </c>
      <c r="B228" s="31">
        <f t="shared" si="15"/>
        <v>3</v>
      </c>
      <c r="C228" s="31">
        <f t="shared" si="16"/>
        <v>9</v>
      </c>
      <c r="D228" s="31">
        <f t="shared" si="17"/>
        <v>2008</v>
      </c>
      <c r="E228" s="36">
        <f t="shared" si="18"/>
        <v>39516</v>
      </c>
      <c r="F228" s="31">
        <v>0.68</v>
      </c>
      <c r="G228" s="35">
        <v>0.05</v>
      </c>
      <c r="H228" s="31">
        <f t="shared" si="19"/>
        <v>1</v>
      </c>
    </row>
    <row r="229" spans="1:8" x14ac:dyDescent="0.25">
      <c r="A229" s="31" t="s">
        <v>289</v>
      </c>
      <c r="B229" s="31">
        <f t="shared" si="15"/>
        <v>3</v>
      </c>
      <c r="C229" s="31">
        <f t="shared" si="16"/>
        <v>16</v>
      </c>
      <c r="D229" s="31">
        <f t="shared" si="17"/>
        <v>2008</v>
      </c>
      <c r="E229" s="36">
        <f t="shared" si="18"/>
        <v>39523</v>
      </c>
      <c r="F229" s="31">
        <v>0.66</v>
      </c>
      <c r="G229" s="35">
        <v>0.05</v>
      </c>
      <c r="H229" s="31">
        <f t="shared" si="19"/>
        <v>0</v>
      </c>
    </row>
    <row r="230" spans="1:8" x14ac:dyDescent="0.25">
      <c r="A230" s="31" t="s">
        <v>290</v>
      </c>
      <c r="B230" s="31">
        <f t="shared" si="15"/>
        <v>3</v>
      </c>
      <c r="C230" s="31">
        <f t="shared" si="16"/>
        <v>23</v>
      </c>
      <c r="D230" s="31">
        <f t="shared" si="17"/>
        <v>2008</v>
      </c>
      <c r="E230" s="36">
        <f t="shared" si="18"/>
        <v>39530</v>
      </c>
      <c r="F230" s="31">
        <v>0.64</v>
      </c>
      <c r="G230" s="35">
        <v>0.05</v>
      </c>
      <c r="H230" s="31">
        <f t="shared" si="19"/>
        <v>0</v>
      </c>
    </row>
    <row r="231" spans="1:8" x14ac:dyDescent="0.25">
      <c r="A231" s="31" t="s">
        <v>291</v>
      </c>
      <c r="B231" s="31">
        <f t="shared" si="15"/>
        <v>3</v>
      </c>
      <c r="C231" s="31">
        <f t="shared" si="16"/>
        <v>30</v>
      </c>
      <c r="D231" s="31">
        <f t="shared" si="17"/>
        <v>2008</v>
      </c>
      <c r="E231" s="36">
        <f t="shared" si="18"/>
        <v>39537</v>
      </c>
      <c r="F231" s="31">
        <v>0.74</v>
      </c>
      <c r="G231" s="35">
        <v>0.05</v>
      </c>
      <c r="H231" s="31">
        <f t="shared" si="19"/>
        <v>0</v>
      </c>
    </row>
    <row r="232" spans="1:8" x14ac:dyDescent="0.25">
      <c r="A232" s="31" t="s">
        <v>292</v>
      </c>
      <c r="B232" s="31">
        <f t="shared" si="15"/>
        <v>4</v>
      </c>
      <c r="C232" s="31">
        <f t="shared" si="16"/>
        <v>6</v>
      </c>
      <c r="D232" s="31">
        <f t="shared" si="17"/>
        <v>2008</v>
      </c>
      <c r="E232" s="36">
        <f t="shared" si="18"/>
        <v>39544</v>
      </c>
      <c r="F232" s="31">
        <v>0.7</v>
      </c>
      <c r="G232" s="35">
        <v>0.05</v>
      </c>
      <c r="H232" s="31">
        <f t="shared" si="19"/>
        <v>1</v>
      </c>
    </row>
    <row r="233" spans="1:8" x14ac:dyDescent="0.25">
      <c r="A233" s="31" t="s">
        <v>293</v>
      </c>
      <c r="B233" s="31">
        <f t="shared" si="15"/>
        <v>4</v>
      </c>
      <c r="C233" s="31">
        <f t="shared" si="16"/>
        <v>13</v>
      </c>
      <c r="D233" s="31">
        <f t="shared" si="17"/>
        <v>2008</v>
      </c>
      <c r="E233" s="36">
        <f t="shared" si="18"/>
        <v>39551</v>
      </c>
      <c r="F233" s="31">
        <v>0.7</v>
      </c>
      <c r="G233" s="35">
        <v>0.05</v>
      </c>
      <c r="H233" s="31">
        <f t="shared" si="19"/>
        <v>0</v>
      </c>
    </row>
    <row r="234" spans="1:8" x14ac:dyDescent="0.25">
      <c r="A234" s="31" t="s">
        <v>294</v>
      </c>
      <c r="B234" s="31">
        <f t="shared" si="15"/>
        <v>4</v>
      </c>
      <c r="C234" s="31">
        <f t="shared" si="16"/>
        <v>20</v>
      </c>
      <c r="D234" s="31">
        <f t="shared" si="17"/>
        <v>2008</v>
      </c>
      <c r="E234" s="36">
        <f t="shared" si="18"/>
        <v>39558</v>
      </c>
      <c r="F234" s="31">
        <v>0.72</v>
      </c>
      <c r="G234" s="35">
        <v>0.05</v>
      </c>
      <c r="H234" s="31">
        <f t="shared" si="19"/>
        <v>0</v>
      </c>
    </row>
    <row r="235" spans="1:8" x14ac:dyDescent="0.25">
      <c r="A235" s="31" t="s">
        <v>295</v>
      </c>
      <c r="B235" s="31">
        <f t="shared" si="15"/>
        <v>4</v>
      </c>
      <c r="C235" s="31">
        <f t="shared" si="16"/>
        <v>27</v>
      </c>
      <c r="D235" s="31">
        <f t="shared" si="17"/>
        <v>2008</v>
      </c>
      <c r="E235" s="36">
        <f t="shared" si="18"/>
        <v>39565</v>
      </c>
      <c r="F235" s="31">
        <v>0.72</v>
      </c>
      <c r="G235" s="35">
        <v>0.05</v>
      </c>
      <c r="H235" s="31">
        <f t="shared" si="19"/>
        <v>0</v>
      </c>
    </row>
    <row r="236" spans="1:8" x14ac:dyDescent="0.25">
      <c r="A236" s="31" t="s">
        <v>296</v>
      </c>
      <c r="B236" s="31">
        <f t="shared" si="15"/>
        <v>5</v>
      </c>
      <c r="C236" s="31">
        <f t="shared" si="16"/>
        <v>4</v>
      </c>
      <c r="D236" s="31">
        <f t="shared" si="17"/>
        <v>2008</v>
      </c>
      <c r="E236" s="36">
        <f t="shared" si="18"/>
        <v>39572</v>
      </c>
      <c r="F236" s="31">
        <v>0.68</v>
      </c>
      <c r="G236" s="35">
        <v>0.05</v>
      </c>
      <c r="H236" s="31">
        <f t="shared" si="19"/>
        <v>0</v>
      </c>
    </row>
    <row r="237" spans="1:8" x14ac:dyDescent="0.25">
      <c r="A237" s="31" t="s">
        <v>297</v>
      </c>
      <c r="B237" s="31">
        <f t="shared" si="15"/>
        <v>5</v>
      </c>
      <c r="C237" s="31">
        <f t="shared" si="16"/>
        <v>11</v>
      </c>
      <c r="D237" s="31">
        <f t="shared" si="17"/>
        <v>2008</v>
      </c>
      <c r="E237" s="36">
        <f t="shared" si="18"/>
        <v>39579</v>
      </c>
      <c r="F237" s="31">
        <v>0.64</v>
      </c>
      <c r="G237" s="35">
        <v>0.05</v>
      </c>
      <c r="H237" s="31">
        <f t="shared" si="19"/>
        <v>1</v>
      </c>
    </row>
    <row r="238" spans="1:8" x14ac:dyDescent="0.25">
      <c r="A238" s="31" t="s">
        <v>298</v>
      </c>
      <c r="B238" s="31">
        <f t="shared" si="15"/>
        <v>5</v>
      </c>
      <c r="C238" s="31">
        <f t="shared" si="16"/>
        <v>18</v>
      </c>
      <c r="D238" s="31">
        <f t="shared" si="17"/>
        <v>2008</v>
      </c>
      <c r="E238" s="36">
        <f t="shared" si="18"/>
        <v>39586</v>
      </c>
      <c r="F238" s="31">
        <v>0.64</v>
      </c>
      <c r="G238" s="35">
        <v>0.05</v>
      </c>
      <c r="H238" s="31">
        <f t="shared" si="19"/>
        <v>0</v>
      </c>
    </row>
    <row r="239" spans="1:8" x14ac:dyDescent="0.25">
      <c r="A239" s="31" t="s">
        <v>299</v>
      </c>
      <c r="B239" s="31">
        <f t="shared" si="15"/>
        <v>5</v>
      </c>
      <c r="C239" s="31">
        <f t="shared" si="16"/>
        <v>25</v>
      </c>
      <c r="D239" s="31">
        <f t="shared" si="17"/>
        <v>2008</v>
      </c>
      <c r="E239" s="36">
        <f t="shared" si="18"/>
        <v>39593</v>
      </c>
      <c r="F239" s="31">
        <v>0.62</v>
      </c>
      <c r="G239" s="35">
        <v>0.05</v>
      </c>
      <c r="H239" s="31">
        <f t="shared" si="19"/>
        <v>0</v>
      </c>
    </row>
    <row r="240" spans="1:8" x14ac:dyDescent="0.25">
      <c r="A240" s="31" t="s">
        <v>300</v>
      </c>
      <c r="B240" s="31">
        <f t="shared" si="15"/>
        <v>6</v>
      </c>
      <c r="C240" s="31">
        <f t="shared" si="16"/>
        <v>1</v>
      </c>
      <c r="D240" s="31">
        <f t="shared" si="17"/>
        <v>2008</v>
      </c>
      <c r="E240" s="36">
        <f t="shared" si="18"/>
        <v>39600</v>
      </c>
      <c r="F240" s="31">
        <v>0.7</v>
      </c>
      <c r="G240" s="35">
        <v>0.05</v>
      </c>
      <c r="H240" s="31">
        <f t="shared" si="19"/>
        <v>0</v>
      </c>
    </row>
    <row r="241" spans="1:8" x14ac:dyDescent="0.25">
      <c r="A241" s="31" t="s">
        <v>301</v>
      </c>
      <c r="B241" s="31">
        <f t="shared" si="15"/>
        <v>6</v>
      </c>
      <c r="C241" s="31">
        <f t="shared" si="16"/>
        <v>8</v>
      </c>
      <c r="D241" s="31">
        <f t="shared" si="17"/>
        <v>2008</v>
      </c>
      <c r="E241" s="36">
        <f t="shared" si="18"/>
        <v>39607</v>
      </c>
      <c r="F241" s="31">
        <v>0.7</v>
      </c>
      <c r="G241" s="35">
        <v>0.05</v>
      </c>
      <c r="H241" s="31">
        <f t="shared" si="19"/>
        <v>1</v>
      </c>
    </row>
    <row r="242" spans="1:8" x14ac:dyDescent="0.25">
      <c r="A242" s="31" t="s">
        <v>302</v>
      </c>
      <c r="B242" s="31">
        <f t="shared" si="15"/>
        <v>6</v>
      </c>
      <c r="C242" s="31">
        <f t="shared" si="16"/>
        <v>15</v>
      </c>
      <c r="D242" s="31">
        <f t="shared" si="17"/>
        <v>2008</v>
      </c>
      <c r="E242" s="36">
        <f t="shared" si="18"/>
        <v>39614</v>
      </c>
      <c r="F242" s="31">
        <v>0.72</v>
      </c>
      <c r="G242" s="35">
        <v>0.05</v>
      </c>
      <c r="H242" s="31">
        <f t="shared" si="19"/>
        <v>0</v>
      </c>
    </row>
    <row r="243" spans="1:8" x14ac:dyDescent="0.25">
      <c r="A243" s="31" t="s">
        <v>303</v>
      </c>
      <c r="B243" s="31">
        <f t="shared" si="15"/>
        <v>6</v>
      </c>
      <c r="C243" s="31">
        <f t="shared" si="16"/>
        <v>22</v>
      </c>
      <c r="D243" s="31">
        <f t="shared" si="17"/>
        <v>2008</v>
      </c>
      <c r="E243" s="36">
        <f t="shared" si="18"/>
        <v>39621</v>
      </c>
      <c r="F243" s="31">
        <v>0.76</v>
      </c>
      <c r="G243" s="35">
        <v>0.05</v>
      </c>
      <c r="H243" s="31">
        <f t="shared" si="19"/>
        <v>0</v>
      </c>
    </row>
    <row r="244" spans="1:8" x14ac:dyDescent="0.25">
      <c r="A244" s="31" t="s">
        <v>304</v>
      </c>
      <c r="B244" s="31">
        <f t="shared" si="15"/>
        <v>6</v>
      </c>
      <c r="C244" s="31">
        <f t="shared" si="16"/>
        <v>29</v>
      </c>
      <c r="D244" s="31">
        <f t="shared" si="17"/>
        <v>2008</v>
      </c>
      <c r="E244" s="36">
        <f t="shared" si="18"/>
        <v>39628</v>
      </c>
      <c r="F244" s="31">
        <v>0.8</v>
      </c>
      <c r="G244" s="35">
        <v>0.05</v>
      </c>
      <c r="H244" s="31">
        <f t="shared" si="19"/>
        <v>0</v>
      </c>
    </row>
    <row r="245" spans="1:8" x14ac:dyDescent="0.25">
      <c r="A245" s="31" t="s">
        <v>305</v>
      </c>
      <c r="B245" s="31">
        <f t="shared" si="15"/>
        <v>7</v>
      </c>
      <c r="C245" s="31">
        <f t="shared" si="16"/>
        <v>6</v>
      </c>
      <c r="D245" s="31">
        <f t="shared" si="17"/>
        <v>2008</v>
      </c>
      <c r="E245" s="36">
        <f t="shared" si="18"/>
        <v>39635</v>
      </c>
      <c r="F245" s="31">
        <v>0.84</v>
      </c>
      <c r="G245" s="35">
        <v>0.05</v>
      </c>
      <c r="H245" s="31">
        <f t="shared" si="19"/>
        <v>1</v>
      </c>
    </row>
    <row r="246" spans="1:8" x14ac:dyDescent="0.25">
      <c r="A246" s="31" t="s">
        <v>306</v>
      </c>
      <c r="B246" s="31">
        <f t="shared" si="15"/>
        <v>7</v>
      </c>
      <c r="C246" s="31">
        <f t="shared" si="16"/>
        <v>13</v>
      </c>
      <c r="D246" s="31">
        <f t="shared" si="17"/>
        <v>2008</v>
      </c>
      <c r="E246" s="36">
        <f t="shared" si="18"/>
        <v>39642</v>
      </c>
      <c r="F246" s="31">
        <v>0.82</v>
      </c>
      <c r="G246" s="35">
        <v>0.05</v>
      </c>
      <c r="H246" s="31">
        <f t="shared" si="19"/>
        <v>0</v>
      </c>
    </row>
    <row r="247" spans="1:8" x14ac:dyDescent="0.25">
      <c r="A247" s="31" t="s">
        <v>307</v>
      </c>
      <c r="B247" s="31">
        <f t="shared" si="15"/>
        <v>7</v>
      </c>
      <c r="C247" s="31">
        <f t="shared" si="16"/>
        <v>20</v>
      </c>
      <c r="D247" s="31">
        <f t="shared" si="17"/>
        <v>2008</v>
      </c>
      <c r="E247" s="36">
        <f t="shared" si="18"/>
        <v>39649</v>
      </c>
      <c r="F247" s="31">
        <v>0.86</v>
      </c>
      <c r="G247" s="35">
        <v>0.05</v>
      </c>
      <c r="H247" s="31">
        <f t="shared" si="19"/>
        <v>0</v>
      </c>
    </row>
    <row r="248" spans="1:8" x14ac:dyDescent="0.25">
      <c r="A248" s="31" t="s">
        <v>308</v>
      </c>
      <c r="B248" s="31">
        <f t="shared" si="15"/>
        <v>7</v>
      </c>
      <c r="C248" s="31">
        <f t="shared" si="16"/>
        <v>27</v>
      </c>
      <c r="D248" s="31">
        <f t="shared" si="17"/>
        <v>2008</v>
      </c>
      <c r="E248" s="36">
        <f t="shared" si="18"/>
        <v>39656</v>
      </c>
      <c r="F248" s="31">
        <v>0.86</v>
      </c>
      <c r="G248" s="35">
        <v>0.05</v>
      </c>
      <c r="H248" s="31">
        <f t="shared" si="19"/>
        <v>0</v>
      </c>
    </row>
    <row r="249" spans="1:8" x14ac:dyDescent="0.25">
      <c r="A249" s="31" t="s">
        <v>309</v>
      </c>
      <c r="B249" s="31">
        <f t="shared" si="15"/>
        <v>8</v>
      </c>
      <c r="C249" s="31">
        <f t="shared" si="16"/>
        <v>3</v>
      </c>
      <c r="D249" s="31">
        <f t="shared" si="17"/>
        <v>2008</v>
      </c>
      <c r="E249" s="36">
        <f t="shared" si="18"/>
        <v>39663</v>
      </c>
      <c r="F249" s="31">
        <v>0.84</v>
      </c>
      <c r="G249" s="35">
        <v>0.05</v>
      </c>
      <c r="H249" s="31">
        <f t="shared" si="19"/>
        <v>0</v>
      </c>
    </row>
    <row r="250" spans="1:8" x14ac:dyDescent="0.25">
      <c r="A250" s="31" t="s">
        <v>310</v>
      </c>
      <c r="B250" s="31">
        <f t="shared" si="15"/>
        <v>8</v>
      </c>
      <c r="C250" s="31">
        <f t="shared" si="16"/>
        <v>10</v>
      </c>
      <c r="D250" s="31">
        <f t="shared" si="17"/>
        <v>2008</v>
      </c>
      <c r="E250" s="36">
        <f t="shared" si="18"/>
        <v>39670</v>
      </c>
      <c r="F250" s="31">
        <v>0.82</v>
      </c>
      <c r="G250" s="35">
        <v>0.05</v>
      </c>
      <c r="H250" s="31">
        <f t="shared" si="19"/>
        <v>1</v>
      </c>
    </row>
    <row r="251" spans="1:8" x14ac:dyDescent="0.25">
      <c r="A251" s="31" t="s">
        <v>311</v>
      </c>
      <c r="B251" s="31">
        <f t="shared" si="15"/>
        <v>8</v>
      </c>
      <c r="C251" s="31">
        <f t="shared" si="16"/>
        <v>17</v>
      </c>
      <c r="D251" s="31">
        <f t="shared" si="17"/>
        <v>2008</v>
      </c>
      <c r="E251" s="36">
        <f t="shared" si="18"/>
        <v>39677</v>
      </c>
      <c r="F251" s="31">
        <v>0.82</v>
      </c>
      <c r="G251" s="35">
        <v>0.05</v>
      </c>
      <c r="H251" s="31">
        <f t="shared" si="19"/>
        <v>0</v>
      </c>
    </row>
    <row r="252" spans="1:8" x14ac:dyDescent="0.25">
      <c r="A252" s="31" t="s">
        <v>312</v>
      </c>
      <c r="B252" s="31">
        <f t="shared" si="15"/>
        <v>8</v>
      </c>
      <c r="C252" s="31">
        <f t="shared" si="16"/>
        <v>24</v>
      </c>
      <c r="D252" s="31">
        <f t="shared" si="17"/>
        <v>2008</v>
      </c>
      <c r="E252" s="36">
        <f t="shared" si="18"/>
        <v>39684</v>
      </c>
      <c r="F252" s="31">
        <v>0.82</v>
      </c>
      <c r="G252" s="35">
        <v>0.05</v>
      </c>
      <c r="H252" s="31">
        <f t="shared" si="19"/>
        <v>0</v>
      </c>
    </row>
    <row r="253" spans="1:8" x14ac:dyDescent="0.25">
      <c r="A253" s="31" t="s">
        <v>313</v>
      </c>
      <c r="B253" s="31">
        <f t="shared" si="15"/>
        <v>8</v>
      </c>
      <c r="C253" s="31">
        <f t="shared" si="16"/>
        <v>31</v>
      </c>
      <c r="D253" s="31">
        <f t="shared" si="17"/>
        <v>2008</v>
      </c>
      <c r="E253" s="36">
        <f t="shared" si="18"/>
        <v>39691</v>
      </c>
      <c r="F253" s="31">
        <v>0.86</v>
      </c>
      <c r="G253" s="35">
        <v>0.05</v>
      </c>
      <c r="H253" s="31">
        <f t="shared" si="19"/>
        <v>0</v>
      </c>
    </row>
    <row r="254" spans="1:8" x14ac:dyDescent="0.25">
      <c r="A254" s="31" t="s">
        <v>314</v>
      </c>
      <c r="B254" s="31">
        <f t="shared" si="15"/>
        <v>9</v>
      </c>
      <c r="C254" s="31">
        <f t="shared" si="16"/>
        <v>7</v>
      </c>
      <c r="D254" s="31">
        <f t="shared" si="17"/>
        <v>2008</v>
      </c>
      <c r="E254" s="36">
        <f t="shared" si="18"/>
        <v>39698</v>
      </c>
      <c r="F254" s="31">
        <v>0.88</v>
      </c>
      <c r="G254" s="35">
        <v>0.05</v>
      </c>
      <c r="H254" s="31">
        <f t="shared" si="19"/>
        <v>1</v>
      </c>
    </row>
    <row r="255" spans="1:8" x14ac:dyDescent="0.25">
      <c r="A255" s="31" t="s">
        <v>315</v>
      </c>
      <c r="B255" s="31">
        <f t="shared" si="15"/>
        <v>9</v>
      </c>
      <c r="C255" s="31">
        <f t="shared" si="16"/>
        <v>14</v>
      </c>
      <c r="D255" s="31">
        <f t="shared" si="17"/>
        <v>2008</v>
      </c>
      <c r="E255" s="36">
        <f t="shared" si="18"/>
        <v>39705</v>
      </c>
      <c r="F255" s="31">
        <v>0.92</v>
      </c>
      <c r="G255" s="35">
        <v>0.05</v>
      </c>
      <c r="H255" s="31">
        <f t="shared" si="19"/>
        <v>0</v>
      </c>
    </row>
    <row r="256" spans="1:8" x14ac:dyDescent="0.25">
      <c r="A256" s="31" t="s">
        <v>316</v>
      </c>
      <c r="B256" s="31">
        <f t="shared" si="15"/>
        <v>9</v>
      </c>
      <c r="C256" s="31">
        <f t="shared" si="16"/>
        <v>21</v>
      </c>
      <c r="D256" s="31">
        <f t="shared" si="17"/>
        <v>2008</v>
      </c>
      <c r="E256" s="36">
        <f t="shared" si="18"/>
        <v>39712</v>
      </c>
      <c r="F256" s="31">
        <v>0.9</v>
      </c>
      <c r="G256" s="35">
        <v>0.05</v>
      </c>
      <c r="H256" s="31">
        <f t="shared" si="19"/>
        <v>0</v>
      </c>
    </row>
    <row r="257" spans="1:8" x14ac:dyDescent="0.25">
      <c r="A257" s="31" t="s">
        <v>317</v>
      </c>
      <c r="B257" s="31">
        <f t="shared" si="15"/>
        <v>9</v>
      </c>
      <c r="C257" s="31">
        <f t="shared" si="16"/>
        <v>28</v>
      </c>
      <c r="D257" s="31">
        <f t="shared" si="17"/>
        <v>2008</v>
      </c>
      <c r="E257" s="36">
        <f t="shared" si="18"/>
        <v>39719</v>
      </c>
      <c r="F257" s="31">
        <v>1</v>
      </c>
      <c r="G257" s="35">
        <v>0.05</v>
      </c>
      <c r="H257" s="31">
        <f t="shared" si="19"/>
        <v>0</v>
      </c>
    </row>
    <row r="258" spans="1:8" x14ac:dyDescent="0.25">
      <c r="A258" s="31" t="s">
        <v>318</v>
      </c>
      <c r="B258" s="31">
        <f t="shared" si="15"/>
        <v>10</v>
      </c>
      <c r="C258" s="31">
        <f t="shared" si="16"/>
        <v>5</v>
      </c>
      <c r="D258" s="31">
        <f t="shared" si="17"/>
        <v>2008</v>
      </c>
      <c r="E258" s="36">
        <f t="shared" si="18"/>
        <v>39726</v>
      </c>
      <c r="F258" s="31">
        <v>1</v>
      </c>
      <c r="G258" s="35">
        <v>0.05</v>
      </c>
      <c r="H258" s="31">
        <f t="shared" si="19"/>
        <v>1</v>
      </c>
    </row>
    <row r="259" spans="1:8" x14ac:dyDescent="0.25">
      <c r="A259" s="31" t="s">
        <v>319</v>
      </c>
      <c r="B259" s="31">
        <f t="shared" si="15"/>
        <v>10</v>
      </c>
      <c r="C259" s="31">
        <f t="shared" si="16"/>
        <v>12</v>
      </c>
      <c r="D259" s="31">
        <f t="shared" si="17"/>
        <v>2008</v>
      </c>
      <c r="E259" s="36">
        <f t="shared" si="18"/>
        <v>39733</v>
      </c>
      <c r="F259" s="31">
        <v>1.08</v>
      </c>
      <c r="G259" s="35">
        <v>0.05</v>
      </c>
      <c r="H259" s="31">
        <f t="shared" si="19"/>
        <v>1</v>
      </c>
    </row>
    <row r="260" spans="1:8" x14ac:dyDescent="0.25">
      <c r="A260" s="31" t="s">
        <v>320</v>
      </c>
      <c r="B260" s="31">
        <f t="shared" si="15"/>
        <v>10</v>
      </c>
      <c r="C260" s="31">
        <f t="shared" si="16"/>
        <v>19</v>
      </c>
      <c r="D260" s="31">
        <f t="shared" si="17"/>
        <v>2008</v>
      </c>
      <c r="E260" s="36">
        <f t="shared" si="18"/>
        <v>39740</v>
      </c>
      <c r="F260" s="31">
        <v>1.06</v>
      </c>
      <c r="G260" s="35">
        <v>0.05</v>
      </c>
      <c r="H260" s="31">
        <f t="shared" si="19"/>
        <v>0</v>
      </c>
    </row>
    <row r="261" spans="1:8" x14ac:dyDescent="0.25">
      <c r="A261" s="31" t="s">
        <v>321</v>
      </c>
      <c r="B261" s="31">
        <f t="shared" si="15"/>
        <v>10</v>
      </c>
      <c r="C261" s="31">
        <f t="shared" si="16"/>
        <v>26</v>
      </c>
      <c r="D261" s="31">
        <f t="shared" si="17"/>
        <v>2008</v>
      </c>
      <c r="E261" s="36">
        <f t="shared" si="18"/>
        <v>39747</v>
      </c>
      <c r="F261" s="31">
        <v>1.04</v>
      </c>
      <c r="G261" s="35">
        <v>0.05</v>
      </c>
      <c r="H261" s="31">
        <f t="shared" si="19"/>
        <v>0</v>
      </c>
    </row>
    <row r="262" spans="1:8" x14ac:dyDescent="0.25">
      <c r="A262" s="31" t="s">
        <v>322</v>
      </c>
      <c r="B262" s="31">
        <f t="shared" si="15"/>
        <v>11</v>
      </c>
      <c r="C262" s="31">
        <f t="shared" si="16"/>
        <v>2</v>
      </c>
      <c r="D262" s="31">
        <f t="shared" si="17"/>
        <v>2008</v>
      </c>
      <c r="E262" s="36">
        <f t="shared" si="18"/>
        <v>39754</v>
      </c>
      <c r="F262" s="31">
        <v>1.18</v>
      </c>
      <c r="G262" s="35">
        <v>0.05</v>
      </c>
      <c r="H262" s="31">
        <f t="shared" si="19"/>
        <v>0</v>
      </c>
    </row>
    <row r="263" spans="1:8" x14ac:dyDescent="0.25">
      <c r="A263" s="31" t="s">
        <v>323</v>
      </c>
      <c r="B263" s="31">
        <f t="shared" si="15"/>
        <v>11</v>
      </c>
      <c r="C263" s="31">
        <f t="shared" si="16"/>
        <v>9</v>
      </c>
      <c r="D263" s="31">
        <f t="shared" si="17"/>
        <v>2008</v>
      </c>
      <c r="E263" s="36">
        <f t="shared" si="18"/>
        <v>39761</v>
      </c>
      <c r="F263" s="31">
        <v>1.28</v>
      </c>
      <c r="G263" s="35">
        <v>0.05</v>
      </c>
      <c r="H263" s="31">
        <f t="shared" si="19"/>
        <v>1</v>
      </c>
    </row>
    <row r="264" spans="1:8" x14ac:dyDescent="0.25">
      <c r="A264" s="31" t="s">
        <v>324</v>
      </c>
      <c r="B264" s="31">
        <f t="shared" si="15"/>
        <v>11</v>
      </c>
      <c r="C264" s="31">
        <f t="shared" si="16"/>
        <v>16</v>
      </c>
      <c r="D264" s="31">
        <f t="shared" si="17"/>
        <v>2008</v>
      </c>
      <c r="E264" s="36">
        <f t="shared" si="18"/>
        <v>39768</v>
      </c>
      <c r="F264" s="31">
        <v>1.54</v>
      </c>
      <c r="G264" s="35">
        <v>0.05</v>
      </c>
      <c r="H264" s="31">
        <f t="shared" si="19"/>
        <v>0</v>
      </c>
    </row>
    <row r="265" spans="1:8" x14ac:dyDescent="0.25">
      <c r="A265" s="31" t="s">
        <v>325</v>
      </c>
      <c r="B265" s="31">
        <f t="shared" si="15"/>
        <v>11</v>
      </c>
      <c r="C265" s="31">
        <f t="shared" si="16"/>
        <v>23</v>
      </c>
      <c r="D265" s="31">
        <f t="shared" si="17"/>
        <v>2008</v>
      </c>
      <c r="E265" s="36">
        <f t="shared" si="18"/>
        <v>39775</v>
      </c>
      <c r="F265" s="31">
        <v>1.1599999999999999</v>
      </c>
      <c r="G265" s="35">
        <v>0.05</v>
      </c>
      <c r="H265" s="31">
        <f t="shared" si="19"/>
        <v>0</v>
      </c>
    </row>
    <row r="266" spans="1:8" x14ac:dyDescent="0.25">
      <c r="A266" s="31" t="s">
        <v>326</v>
      </c>
      <c r="B266" s="31">
        <f t="shared" ref="B266:B328" si="20">VLOOKUP(A266,J$9:K$20,2)</f>
        <v>11</v>
      </c>
      <c r="C266" s="31">
        <f t="shared" si="16"/>
        <v>30</v>
      </c>
      <c r="D266" s="31">
        <f t="shared" si="17"/>
        <v>2008</v>
      </c>
      <c r="E266" s="36">
        <f t="shared" si="18"/>
        <v>39782</v>
      </c>
      <c r="F266" s="31">
        <v>1.6</v>
      </c>
      <c r="G266" s="35">
        <v>0.05</v>
      </c>
      <c r="H266" s="31">
        <f t="shared" si="19"/>
        <v>0</v>
      </c>
    </row>
    <row r="267" spans="1:8" x14ac:dyDescent="0.25">
      <c r="A267" s="31" t="s">
        <v>327</v>
      </c>
      <c r="B267" s="31">
        <f t="shared" si="20"/>
        <v>12</v>
      </c>
      <c r="C267" s="31">
        <f t="shared" ref="C267:C328" si="21">VALUE(TRIM(MID(A267,4,3)))</f>
        <v>7</v>
      </c>
      <c r="D267" s="31">
        <f t="shared" ref="D267:D328" si="22">VALUE(RIGHT(A267,4))</f>
        <v>2008</v>
      </c>
      <c r="E267" s="36">
        <f t="shared" ref="E267:E328" si="23">DATE(D267,B267,C267)</f>
        <v>39789</v>
      </c>
      <c r="F267" s="31">
        <v>1.48</v>
      </c>
      <c r="G267" s="35">
        <v>0.05</v>
      </c>
      <c r="H267" s="31">
        <f t="shared" ref="H267:H330" si="24">IF(AND(DAY(E267)&gt;4,DAY(E267)&lt;=12),1,0)</f>
        <v>1</v>
      </c>
    </row>
    <row r="268" spans="1:8" x14ac:dyDescent="0.25">
      <c r="A268" s="31" t="s">
        <v>328</v>
      </c>
      <c r="B268" s="31">
        <f t="shared" si="20"/>
        <v>12</v>
      </c>
      <c r="C268" s="31">
        <f t="shared" si="21"/>
        <v>14</v>
      </c>
      <c r="D268" s="31">
        <f t="shared" si="22"/>
        <v>2008</v>
      </c>
      <c r="E268" s="36">
        <f t="shared" si="23"/>
        <v>39796</v>
      </c>
      <c r="F268" s="31">
        <v>1.42</v>
      </c>
      <c r="G268" s="35">
        <v>0.05</v>
      </c>
      <c r="H268" s="31">
        <f t="shared" si="24"/>
        <v>0</v>
      </c>
    </row>
    <row r="269" spans="1:8" x14ac:dyDescent="0.25">
      <c r="A269" s="31" t="s">
        <v>329</v>
      </c>
      <c r="B269" s="31">
        <f t="shared" si="20"/>
        <v>12</v>
      </c>
      <c r="C269" s="31">
        <f t="shared" si="21"/>
        <v>21</v>
      </c>
      <c r="D269" s="31">
        <f t="shared" si="22"/>
        <v>2008</v>
      </c>
      <c r="E269" s="36">
        <f t="shared" si="23"/>
        <v>39803</v>
      </c>
      <c r="F269" s="31">
        <v>1.28</v>
      </c>
      <c r="G269" s="35">
        <v>0.05</v>
      </c>
      <c r="H269" s="31">
        <f t="shared" si="24"/>
        <v>0</v>
      </c>
    </row>
    <row r="270" spans="1:8" x14ac:dyDescent="0.25">
      <c r="A270" s="31" t="s">
        <v>330</v>
      </c>
      <c r="B270" s="31">
        <f t="shared" si="20"/>
        <v>12</v>
      </c>
      <c r="C270" s="31">
        <f t="shared" si="21"/>
        <v>28</v>
      </c>
      <c r="D270" s="31">
        <f t="shared" si="22"/>
        <v>2008</v>
      </c>
      <c r="E270" s="36">
        <f t="shared" si="23"/>
        <v>39810</v>
      </c>
      <c r="F270" s="31">
        <v>1.52</v>
      </c>
      <c r="G270" s="35">
        <v>0.05</v>
      </c>
      <c r="H270" s="31">
        <f t="shared" si="24"/>
        <v>0</v>
      </c>
    </row>
    <row r="271" spans="1:8" x14ac:dyDescent="0.25">
      <c r="A271" s="31" t="s">
        <v>331</v>
      </c>
      <c r="B271" s="31">
        <f t="shared" si="20"/>
        <v>1</v>
      </c>
      <c r="C271" s="31">
        <f t="shared" si="21"/>
        <v>4</v>
      </c>
      <c r="D271" s="31">
        <f t="shared" si="22"/>
        <v>2009</v>
      </c>
      <c r="E271" s="36">
        <f t="shared" si="23"/>
        <v>39817</v>
      </c>
      <c r="F271" s="31">
        <v>1.94</v>
      </c>
      <c r="G271" s="35">
        <v>0.05</v>
      </c>
      <c r="H271" s="31">
        <f t="shared" si="24"/>
        <v>0</v>
      </c>
    </row>
    <row r="272" spans="1:8" x14ac:dyDescent="0.25">
      <c r="A272" s="31" t="s">
        <v>332</v>
      </c>
      <c r="B272" s="31">
        <f t="shared" si="20"/>
        <v>1</v>
      </c>
      <c r="C272" s="31">
        <f t="shared" si="21"/>
        <v>11</v>
      </c>
      <c r="D272" s="31">
        <f t="shared" si="22"/>
        <v>2009</v>
      </c>
      <c r="E272" s="36">
        <f t="shared" si="23"/>
        <v>39824</v>
      </c>
      <c r="F272" s="31">
        <v>1.78</v>
      </c>
      <c r="G272" s="35">
        <v>0.05</v>
      </c>
      <c r="H272" s="31">
        <f t="shared" si="24"/>
        <v>1</v>
      </c>
    </row>
    <row r="273" spans="1:8" x14ac:dyDescent="0.25">
      <c r="A273" s="31" t="s">
        <v>333</v>
      </c>
      <c r="B273" s="31">
        <f t="shared" si="20"/>
        <v>1</v>
      </c>
      <c r="C273" s="31">
        <f t="shared" si="21"/>
        <v>18</v>
      </c>
      <c r="D273" s="31">
        <f t="shared" si="22"/>
        <v>2009</v>
      </c>
      <c r="E273" s="36">
        <f t="shared" si="23"/>
        <v>39831</v>
      </c>
      <c r="F273" s="31">
        <v>1.8</v>
      </c>
      <c r="G273" s="35">
        <v>0.05</v>
      </c>
      <c r="H273" s="31">
        <f t="shared" si="24"/>
        <v>0</v>
      </c>
    </row>
    <row r="274" spans="1:8" x14ac:dyDescent="0.25">
      <c r="A274" s="31" t="s">
        <v>334</v>
      </c>
      <c r="B274" s="31">
        <f t="shared" si="20"/>
        <v>1</v>
      </c>
      <c r="C274" s="31">
        <f t="shared" si="21"/>
        <v>25</v>
      </c>
      <c r="D274" s="31">
        <f t="shared" si="22"/>
        <v>2009</v>
      </c>
      <c r="E274" s="36">
        <f t="shared" si="23"/>
        <v>39838</v>
      </c>
      <c r="F274" s="31">
        <v>1.9</v>
      </c>
      <c r="G274" s="35">
        <v>0.05</v>
      </c>
      <c r="H274" s="31">
        <f t="shared" si="24"/>
        <v>0</v>
      </c>
    </row>
    <row r="275" spans="1:8" x14ac:dyDescent="0.25">
      <c r="A275" s="31" t="s">
        <v>335</v>
      </c>
      <c r="B275" s="31">
        <f t="shared" si="20"/>
        <v>2</v>
      </c>
      <c r="C275" s="31">
        <f t="shared" si="21"/>
        <v>1</v>
      </c>
      <c r="D275" s="31">
        <f t="shared" si="22"/>
        <v>2009</v>
      </c>
      <c r="E275" s="36">
        <f t="shared" si="23"/>
        <v>39845</v>
      </c>
      <c r="F275" s="31">
        <v>1.86</v>
      </c>
      <c r="G275" s="35">
        <v>0.05</v>
      </c>
      <c r="H275" s="31">
        <f t="shared" si="24"/>
        <v>0</v>
      </c>
    </row>
    <row r="276" spans="1:8" x14ac:dyDescent="0.25">
      <c r="A276" s="31" t="s">
        <v>336</v>
      </c>
      <c r="B276" s="31">
        <f t="shared" si="20"/>
        <v>2</v>
      </c>
      <c r="C276" s="31">
        <f t="shared" si="21"/>
        <v>8</v>
      </c>
      <c r="D276" s="31">
        <f t="shared" si="22"/>
        <v>2009</v>
      </c>
      <c r="E276" s="36">
        <f t="shared" si="23"/>
        <v>39852</v>
      </c>
      <c r="F276" s="31">
        <v>1.76</v>
      </c>
      <c r="G276" s="35">
        <v>0.05</v>
      </c>
      <c r="H276" s="31">
        <f t="shared" si="24"/>
        <v>1</v>
      </c>
    </row>
    <row r="277" spans="1:8" x14ac:dyDescent="0.25">
      <c r="A277" s="31" t="s">
        <v>337</v>
      </c>
      <c r="B277" s="31">
        <f t="shared" si="20"/>
        <v>2</v>
      </c>
      <c r="C277" s="31">
        <f t="shared" si="21"/>
        <v>15</v>
      </c>
      <c r="D277" s="31">
        <f t="shared" si="22"/>
        <v>2009</v>
      </c>
      <c r="E277" s="36">
        <f t="shared" si="23"/>
        <v>39859</v>
      </c>
      <c r="F277" s="31">
        <v>1.8</v>
      </c>
      <c r="G277" s="35">
        <v>0.05</v>
      </c>
      <c r="H277" s="31">
        <f t="shared" si="24"/>
        <v>0</v>
      </c>
    </row>
    <row r="278" spans="1:8" x14ac:dyDescent="0.25">
      <c r="A278" s="31" t="s">
        <v>338</v>
      </c>
      <c r="B278" s="31">
        <f t="shared" si="20"/>
        <v>2</v>
      </c>
      <c r="C278" s="31">
        <f t="shared" si="21"/>
        <v>22</v>
      </c>
      <c r="D278" s="31">
        <f t="shared" si="22"/>
        <v>2009</v>
      </c>
      <c r="E278" s="36">
        <f t="shared" si="23"/>
        <v>39866</v>
      </c>
      <c r="F278" s="31">
        <v>1.86</v>
      </c>
      <c r="G278" s="35">
        <v>0.05</v>
      </c>
      <c r="H278" s="31">
        <f t="shared" si="24"/>
        <v>0</v>
      </c>
    </row>
    <row r="279" spans="1:8" x14ac:dyDescent="0.25">
      <c r="A279" s="31" t="s">
        <v>339</v>
      </c>
      <c r="B279" s="31">
        <f t="shared" si="20"/>
        <v>3</v>
      </c>
      <c r="C279" s="31">
        <f t="shared" si="21"/>
        <v>1</v>
      </c>
      <c r="D279" s="31">
        <f t="shared" si="22"/>
        <v>2009</v>
      </c>
      <c r="E279" s="36">
        <f t="shared" si="23"/>
        <v>39873</v>
      </c>
      <c r="F279" s="31">
        <v>1.84</v>
      </c>
      <c r="G279" s="35">
        <v>0.05</v>
      </c>
      <c r="H279" s="31">
        <f t="shared" si="24"/>
        <v>0</v>
      </c>
    </row>
    <row r="280" spans="1:8" x14ac:dyDescent="0.25">
      <c r="A280" s="31" t="s">
        <v>340</v>
      </c>
      <c r="B280" s="31">
        <f t="shared" si="20"/>
        <v>3</v>
      </c>
      <c r="C280" s="31">
        <f t="shared" si="21"/>
        <v>8</v>
      </c>
      <c r="D280" s="31">
        <f t="shared" si="22"/>
        <v>2009</v>
      </c>
      <c r="E280" s="36">
        <f t="shared" si="23"/>
        <v>39880</v>
      </c>
      <c r="F280" s="31">
        <v>1.74</v>
      </c>
      <c r="G280" s="35">
        <v>0.05</v>
      </c>
      <c r="H280" s="31">
        <f t="shared" si="24"/>
        <v>1</v>
      </c>
    </row>
    <row r="281" spans="1:8" x14ac:dyDescent="0.25">
      <c r="A281" s="31" t="s">
        <v>341</v>
      </c>
      <c r="B281" s="31">
        <f t="shared" si="20"/>
        <v>3</v>
      </c>
      <c r="C281" s="31">
        <f t="shared" si="21"/>
        <v>15</v>
      </c>
      <c r="D281" s="31">
        <f t="shared" si="22"/>
        <v>2009</v>
      </c>
      <c r="E281" s="36">
        <f t="shared" si="23"/>
        <v>39887</v>
      </c>
      <c r="F281" s="31">
        <v>1.66</v>
      </c>
      <c r="G281" s="35">
        <v>0.05</v>
      </c>
      <c r="H281" s="31">
        <f t="shared" si="24"/>
        <v>0</v>
      </c>
    </row>
    <row r="282" spans="1:8" x14ac:dyDescent="0.25">
      <c r="A282" s="31" t="s">
        <v>342</v>
      </c>
      <c r="B282" s="31">
        <f t="shared" si="20"/>
        <v>3</v>
      </c>
      <c r="C282" s="31">
        <f t="shared" si="21"/>
        <v>22</v>
      </c>
      <c r="D282" s="31">
        <f t="shared" si="22"/>
        <v>2009</v>
      </c>
      <c r="E282" s="36">
        <f t="shared" si="23"/>
        <v>39894</v>
      </c>
      <c r="F282" s="31">
        <v>1.66</v>
      </c>
      <c r="G282" s="35">
        <v>0.05</v>
      </c>
      <c r="H282" s="31">
        <f t="shared" si="24"/>
        <v>0</v>
      </c>
    </row>
    <row r="283" spans="1:8" x14ac:dyDescent="0.25">
      <c r="A283" s="31" t="s">
        <v>343</v>
      </c>
      <c r="B283" s="31">
        <f t="shared" si="20"/>
        <v>3</v>
      </c>
      <c r="C283" s="31">
        <f t="shared" si="21"/>
        <v>29</v>
      </c>
      <c r="D283" s="31">
        <f t="shared" si="22"/>
        <v>2009</v>
      </c>
      <c r="E283" s="36">
        <f t="shared" si="23"/>
        <v>39901</v>
      </c>
      <c r="F283" s="31">
        <v>1.74</v>
      </c>
      <c r="G283" s="35">
        <v>0.05</v>
      </c>
      <c r="H283" s="31">
        <f t="shared" si="24"/>
        <v>0</v>
      </c>
    </row>
    <row r="284" spans="1:8" x14ac:dyDescent="0.25">
      <c r="A284" s="31" t="s">
        <v>344</v>
      </c>
      <c r="B284" s="31">
        <f t="shared" si="20"/>
        <v>4</v>
      </c>
      <c r="C284" s="31">
        <f t="shared" si="21"/>
        <v>5</v>
      </c>
      <c r="D284" s="31">
        <f t="shared" si="22"/>
        <v>2009</v>
      </c>
      <c r="E284" s="36">
        <f t="shared" si="23"/>
        <v>39908</v>
      </c>
      <c r="F284" s="31">
        <v>1.7</v>
      </c>
      <c r="G284" s="35">
        <v>0.05</v>
      </c>
      <c r="H284" s="31">
        <f t="shared" si="24"/>
        <v>1</v>
      </c>
    </row>
    <row r="285" spans="1:8" x14ac:dyDescent="0.25">
      <c r="A285" s="31" t="s">
        <v>345</v>
      </c>
      <c r="B285" s="31">
        <f t="shared" si="20"/>
        <v>4</v>
      </c>
      <c r="C285" s="31">
        <f t="shared" si="21"/>
        <v>12</v>
      </c>
      <c r="D285" s="31">
        <f t="shared" si="22"/>
        <v>2009</v>
      </c>
      <c r="E285" s="36">
        <f t="shared" si="23"/>
        <v>39915</v>
      </c>
      <c r="F285" s="31">
        <v>1.72</v>
      </c>
      <c r="G285" s="35">
        <v>0.05</v>
      </c>
      <c r="H285" s="31">
        <f t="shared" si="24"/>
        <v>1</v>
      </c>
    </row>
    <row r="286" spans="1:8" x14ac:dyDescent="0.25">
      <c r="A286" s="31" t="s">
        <v>346</v>
      </c>
      <c r="B286" s="31">
        <f t="shared" si="20"/>
        <v>4</v>
      </c>
      <c r="C286" s="31">
        <f t="shared" si="21"/>
        <v>19</v>
      </c>
      <c r="D286" s="31">
        <f t="shared" si="22"/>
        <v>2009</v>
      </c>
      <c r="E286" s="36">
        <f t="shared" si="23"/>
        <v>39922</v>
      </c>
      <c r="F286" s="31">
        <v>1.6</v>
      </c>
      <c r="G286" s="35">
        <v>0.05</v>
      </c>
      <c r="H286" s="31">
        <f t="shared" si="24"/>
        <v>0</v>
      </c>
    </row>
    <row r="287" spans="1:8" x14ac:dyDescent="0.25">
      <c r="A287" s="31" t="s">
        <v>347</v>
      </c>
      <c r="B287" s="31">
        <f t="shared" si="20"/>
        <v>4</v>
      </c>
      <c r="C287" s="31">
        <f t="shared" si="21"/>
        <v>26</v>
      </c>
      <c r="D287" s="31">
        <f t="shared" si="22"/>
        <v>2009</v>
      </c>
      <c r="E287" s="36">
        <f t="shared" si="23"/>
        <v>39929</v>
      </c>
      <c r="F287" s="31">
        <v>1.68</v>
      </c>
      <c r="G287" s="35">
        <v>0.05</v>
      </c>
      <c r="H287" s="31">
        <f t="shared" si="24"/>
        <v>0</v>
      </c>
    </row>
    <row r="288" spans="1:8" x14ac:dyDescent="0.25">
      <c r="A288" s="31" t="s">
        <v>348</v>
      </c>
      <c r="B288" s="31">
        <f t="shared" si="20"/>
        <v>5</v>
      </c>
      <c r="C288" s="31">
        <f t="shared" si="21"/>
        <v>3</v>
      </c>
      <c r="D288" s="31">
        <f t="shared" si="22"/>
        <v>2009</v>
      </c>
      <c r="E288" s="36">
        <f t="shared" si="23"/>
        <v>39936</v>
      </c>
      <c r="F288" s="31">
        <v>1.6</v>
      </c>
      <c r="G288" s="35">
        <v>0.05</v>
      </c>
      <c r="H288" s="31">
        <f t="shared" si="24"/>
        <v>0</v>
      </c>
    </row>
    <row r="289" spans="1:8" x14ac:dyDescent="0.25">
      <c r="A289" s="31" t="s">
        <v>349</v>
      </c>
      <c r="B289" s="31">
        <f t="shared" si="20"/>
        <v>5</v>
      </c>
      <c r="C289" s="31">
        <f t="shared" si="21"/>
        <v>10</v>
      </c>
      <c r="D289" s="31">
        <f t="shared" si="22"/>
        <v>2009</v>
      </c>
      <c r="E289" s="36">
        <f t="shared" si="23"/>
        <v>39943</v>
      </c>
      <c r="F289" s="31">
        <v>1.54</v>
      </c>
      <c r="G289" s="35">
        <v>0.05</v>
      </c>
      <c r="H289" s="31">
        <f t="shared" si="24"/>
        <v>1</v>
      </c>
    </row>
    <row r="290" spans="1:8" x14ac:dyDescent="0.25">
      <c r="A290" s="31" t="s">
        <v>350</v>
      </c>
      <c r="B290" s="31">
        <f t="shared" si="20"/>
        <v>5</v>
      </c>
      <c r="C290" s="31">
        <f t="shared" si="21"/>
        <v>17</v>
      </c>
      <c r="D290" s="31">
        <f t="shared" si="22"/>
        <v>2009</v>
      </c>
      <c r="E290" s="36">
        <f t="shared" si="23"/>
        <v>39950</v>
      </c>
      <c r="F290" s="31">
        <v>1.54</v>
      </c>
      <c r="G290" s="35">
        <v>0.05</v>
      </c>
      <c r="H290" s="31">
        <f t="shared" si="24"/>
        <v>0</v>
      </c>
    </row>
    <row r="291" spans="1:8" x14ac:dyDescent="0.25">
      <c r="A291" s="31" t="s">
        <v>351</v>
      </c>
      <c r="B291" s="31">
        <f t="shared" si="20"/>
        <v>5</v>
      </c>
      <c r="C291" s="31">
        <f t="shared" si="21"/>
        <v>24</v>
      </c>
      <c r="D291" s="31">
        <f t="shared" si="22"/>
        <v>2009</v>
      </c>
      <c r="E291" s="36">
        <f t="shared" si="23"/>
        <v>39957</v>
      </c>
      <c r="F291" s="31">
        <v>1.5</v>
      </c>
      <c r="G291" s="35">
        <v>0.05</v>
      </c>
      <c r="H291" s="31">
        <f t="shared" si="24"/>
        <v>0</v>
      </c>
    </row>
    <row r="292" spans="1:8" x14ac:dyDescent="0.25">
      <c r="A292" s="31" t="s">
        <v>352</v>
      </c>
      <c r="B292" s="31">
        <f t="shared" si="20"/>
        <v>5</v>
      </c>
      <c r="C292" s="31">
        <f t="shared" si="21"/>
        <v>31</v>
      </c>
      <c r="D292" s="31">
        <f t="shared" si="22"/>
        <v>2009</v>
      </c>
      <c r="E292" s="36">
        <f t="shared" si="23"/>
        <v>39964</v>
      </c>
      <c r="F292" s="31">
        <v>1.56</v>
      </c>
      <c r="G292" s="35">
        <v>0.05</v>
      </c>
      <c r="H292" s="31">
        <f t="shared" si="24"/>
        <v>0</v>
      </c>
    </row>
    <row r="293" spans="1:8" x14ac:dyDescent="0.25">
      <c r="A293" s="31" t="s">
        <v>353</v>
      </c>
      <c r="B293" s="31">
        <f t="shared" si="20"/>
        <v>6</v>
      </c>
      <c r="C293" s="31">
        <f t="shared" si="21"/>
        <v>7</v>
      </c>
      <c r="D293" s="31">
        <f t="shared" si="22"/>
        <v>2009</v>
      </c>
      <c r="E293" s="36">
        <f t="shared" si="23"/>
        <v>39971</v>
      </c>
      <c r="F293" s="31">
        <v>1.52</v>
      </c>
      <c r="G293" s="35">
        <v>0.05</v>
      </c>
      <c r="H293" s="31">
        <f t="shared" si="24"/>
        <v>1</v>
      </c>
    </row>
    <row r="294" spans="1:8" x14ac:dyDescent="0.25">
      <c r="A294" s="31" t="s">
        <v>354</v>
      </c>
      <c r="B294" s="31">
        <f t="shared" si="20"/>
        <v>6</v>
      </c>
      <c r="C294" s="31">
        <f t="shared" si="21"/>
        <v>14</v>
      </c>
      <c r="D294" s="31">
        <f t="shared" si="22"/>
        <v>2009</v>
      </c>
      <c r="E294" s="36">
        <f t="shared" si="23"/>
        <v>39978</v>
      </c>
      <c r="F294" s="31">
        <v>1.58</v>
      </c>
      <c r="G294" s="35">
        <v>0.05</v>
      </c>
      <c r="H294" s="31">
        <f t="shared" si="24"/>
        <v>0</v>
      </c>
    </row>
    <row r="295" spans="1:8" x14ac:dyDescent="0.25">
      <c r="A295" s="31" t="s">
        <v>355</v>
      </c>
      <c r="B295" s="31">
        <f t="shared" si="20"/>
        <v>6</v>
      </c>
      <c r="C295" s="31">
        <f t="shared" si="21"/>
        <v>21</v>
      </c>
      <c r="D295" s="31">
        <f t="shared" si="22"/>
        <v>2009</v>
      </c>
      <c r="E295" s="36">
        <f t="shared" si="23"/>
        <v>39985</v>
      </c>
      <c r="F295" s="31">
        <v>1.62</v>
      </c>
      <c r="G295" s="35">
        <v>0.05</v>
      </c>
      <c r="H295" s="31">
        <f t="shared" si="24"/>
        <v>0</v>
      </c>
    </row>
    <row r="296" spans="1:8" x14ac:dyDescent="0.25">
      <c r="A296" s="31" t="s">
        <v>356</v>
      </c>
      <c r="B296" s="31">
        <f t="shared" si="20"/>
        <v>6</v>
      </c>
      <c r="C296" s="31">
        <f t="shared" si="21"/>
        <v>28</v>
      </c>
      <c r="D296" s="31">
        <f t="shared" si="22"/>
        <v>2009</v>
      </c>
      <c r="E296" s="36">
        <f t="shared" si="23"/>
        <v>39992</v>
      </c>
      <c r="F296" s="31">
        <v>1.58</v>
      </c>
      <c r="G296" s="35">
        <v>0.05</v>
      </c>
      <c r="H296" s="31">
        <f t="shared" si="24"/>
        <v>0</v>
      </c>
    </row>
    <row r="297" spans="1:8" x14ac:dyDescent="0.25">
      <c r="A297" s="31" t="s">
        <v>357</v>
      </c>
      <c r="B297" s="31">
        <f t="shared" si="20"/>
        <v>7</v>
      </c>
      <c r="C297" s="31">
        <f t="shared" si="21"/>
        <v>5</v>
      </c>
      <c r="D297" s="31">
        <f t="shared" si="22"/>
        <v>2009</v>
      </c>
      <c r="E297" s="36">
        <f t="shared" si="23"/>
        <v>39999</v>
      </c>
      <c r="F297" s="31">
        <v>1.7</v>
      </c>
      <c r="G297" s="35">
        <v>0.05</v>
      </c>
      <c r="H297" s="31">
        <f t="shared" si="24"/>
        <v>1</v>
      </c>
    </row>
    <row r="298" spans="1:8" x14ac:dyDescent="0.25">
      <c r="A298" s="31" t="s">
        <v>358</v>
      </c>
      <c r="B298" s="31">
        <f t="shared" si="20"/>
        <v>7</v>
      </c>
      <c r="C298" s="31">
        <f t="shared" si="21"/>
        <v>12</v>
      </c>
      <c r="D298" s="31">
        <f t="shared" si="22"/>
        <v>2009</v>
      </c>
      <c r="E298" s="36">
        <f t="shared" si="23"/>
        <v>40006</v>
      </c>
      <c r="F298" s="31">
        <v>1.74</v>
      </c>
      <c r="G298" s="35">
        <v>0.05</v>
      </c>
      <c r="H298" s="31">
        <f t="shared" si="24"/>
        <v>1</v>
      </c>
    </row>
    <row r="299" spans="1:8" x14ac:dyDescent="0.25">
      <c r="A299" s="31" t="s">
        <v>359</v>
      </c>
      <c r="B299" s="31">
        <f t="shared" si="20"/>
        <v>7</v>
      </c>
      <c r="C299" s="31">
        <f t="shared" si="21"/>
        <v>19</v>
      </c>
      <c r="D299" s="31">
        <f t="shared" si="22"/>
        <v>2009</v>
      </c>
      <c r="E299" s="36">
        <f t="shared" si="23"/>
        <v>40013</v>
      </c>
      <c r="F299" s="31">
        <v>1.68</v>
      </c>
      <c r="G299" s="35">
        <v>0.05</v>
      </c>
      <c r="H299" s="31">
        <f t="shared" si="24"/>
        <v>0</v>
      </c>
    </row>
    <row r="300" spans="1:8" x14ac:dyDescent="0.25">
      <c r="A300" s="31" t="s">
        <v>360</v>
      </c>
      <c r="B300" s="31">
        <f t="shared" si="20"/>
        <v>7</v>
      </c>
      <c r="C300" s="31">
        <f t="shared" si="21"/>
        <v>26</v>
      </c>
      <c r="D300" s="31">
        <f t="shared" si="22"/>
        <v>2009</v>
      </c>
      <c r="E300" s="36">
        <f t="shared" si="23"/>
        <v>40020</v>
      </c>
      <c r="F300" s="31">
        <v>1.66</v>
      </c>
      <c r="G300" s="35">
        <v>0.05</v>
      </c>
      <c r="H300" s="31">
        <f t="shared" si="24"/>
        <v>0</v>
      </c>
    </row>
    <row r="301" spans="1:8" x14ac:dyDescent="0.25">
      <c r="A301" s="31" t="s">
        <v>361</v>
      </c>
      <c r="B301" s="31">
        <f t="shared" si="20"/>
        <v>8</v>
      </c>
      <c r="C301" s="31">
        <f t="shared" si="21"/>
        <v>2</v>
      </c>
      <c r="D301" s="31">
        <f t="shared" si="22"/>
        <v>2009</v>
      </c>
      <c r="E301" s="36">
        <f t="shared" si="23"/>
        <v>40027</v>
      </c>
      <c r="F301" s="31">
        <v>1.82</v>
      </c>
      <c r="G301" s="35">
        <v>0.05</v>
      </c>
      <c r="H301" s="31">
        <f t="shared" si="24"/>
        <v>0</v>
      </c>
    </row>
    <row r="302" spans="1:8" x14ac:dyDescent="0.25">
      <c r="A302" s="31" t="s">
        <v>362</v>
      </c>
      <c r="B302" s="31">
        <f t="shared" si="20"/>
        <v>8</v>
      </c>
      <c r="C302" s="31">
        <f t="shared" si="21"/>
        <v>9</v>
      </c>
      <c r="D302" s="31">
        <f t="shared" si="22"/>
        <v>2009</v>
      </c>
      <c r="E302" s="36">
        <f t="shared" si="23"/>
        <v>40034</v>
      </c>
      <c r="F302" s="31">
        <v>1.7</v>
      </c>
      <c r="G302" s="35">
        <v>0.05</v>
      </c>
      <c r="H302" s="31">
        <f t="shared" si="24"/>
        <v>1</v>
      </c>
    </row>
    <row r="303" spans="1:8" x14ac:dyDescent="0.25">
      <c r="A303" s="31" t="s">
        <v>363</v>
      </c>
      <c r="B303" s="31">
        <f t="shared" si="20"/>
        <v>8</v>
      </c>
      <c r="C303" s="31">
        <f t="shared" si="21"/>
        <v>16</v>
      </c>
      <c r="D303" s="31">
        <f t="shared" si="22"/>
        <v>2009</v>
      </c>
      <c r="E303" s="36">
        <f t="shared" si="23"/>
        <v>40041</v>
      </c>
      <c r="F303" s="31">
        <v>1.66</v>
      </c>
      <c r="G303" s="35">
        <v>0.05</v>
      </c>
      <c r="H303" s="31">
        <f t="shared" si="24"/>
        <v>0</v>
      </c>
    </row>
    <row r="304" spans="1:8" x14ac:dyDescent="0.25">
      <c r="A304" s="31" t="s">
        <v>364</v>
      </c>
      <c r="B304" s="31">
        <f t="shared" si="20"/>
        <v>8</v>
      </c>
      <c r="C304" s="31">
        <f t="shared" si="21"/>
        <v>23</v>
      </c>
      <c r="D304" s="31">
        <f t="shared" si="22"/>
        <v>2009</v>
      </c>
      <c r="E304" s="36">
        <f t="shared" si="23"/>
        <v>40048</v>
      </c>
      <c r="F304" s="31">
        <v>1.6</v>
      </c>
      <c r="G304" s="35">
        <v>0.05</v>
      </c>
      <c r="H304" s="31">
        <f t="shared" si="24"/>
        <v>0</v>
      </c>
    </row>
    <row r="305" spans="1:8" x14ac:dyDescent="0.25">
      <c r="A305" s="31" t="s">
        <v>365</v>
      </c>
      <c r="B305" s="31">
        <f t="shared" si="20"/>
        <v>8</v>
      </c>
      <c r="C305" s="31">
        <f t="shared" si="21"/>
        <v>30</v>
      </c>
      <c r="D305" s="31">
        <f t="shared" si="22"/>
        <v>2009</v>
      </c>
      <c r="E305" s="36">
        <f t="shared" si="23"/>
        <v>40055</v>
      </c>
      <c r="F305" s="31">
        <v>1.58</v>
      </c>
      <c r="G305" s="35">
        <v>0.05</v>
      </c>
      <c r="H305" s="31">
        <f t="shared" si="24"/>
        <v>0</v>
      </c>
    </row>
    <row r="306" spans="1:8" x14ac:dyDescent="0.25">
      <c r="A306" s="31" t="s">
        <v>366</v>
      </c>
      <c r="B306" s="31">
        <f t="shared" si="20"/>
        <v>9</v>
      </c>
      <c r="C306" s="31">
        <f t="shared" si="21"/>
        <v>6</v>
      </c>
      <c r="D306" s="31">
        <f t="shared" si="22"/>
        <v>2009</v>
      </c>
      <c r="E306" s="36">
        <f t="shared" si="23"/>
        <v>40062</v>
      </c>
      <c r="F306" s="31">
        <v>1.56</v>
      </c>
      <c r="G306" s="35">
        <v>0.05</v>
      </c>
      <c r="H306" s="31">
        <f t="shared" si="24"/>
        <v>1</v>
      </c>
    </row>
    <row r="307" spans="1:8" x14ac:dyDescent="0.25">
      <c r="A307" s="31" t="s">
        <v>367</v>
      </c>
      <c r="B307" s="31">
        <f t="shared" si="20"/>
        <v>9</v>
      </c>
      <c r="C307" s="31">
        <f t="shared" si="21"/>
        <v>13</v>
      </c>
      <c r="D307" s="31">
        <f t="shared" si="22"/>
        <v>2009</v>
      </c>
      <c r="E307" s="36">
        <f t="shared" si="23"/>
        <v>40069</v>
      </c>
      <c r="F307" s="31">
        <v>1.58</v>
      </c>
      <c r="G307" s="35">
        <v>0.05</v>
      </c>
      <c r="H307" s="31">
        <f t="shared" si="24"/>
        <v>0</v>
      </c>
    </row>
    <row r="308" spans="1:8" x14ac:dyDescent="0.25">
      <c r="A308" s="31" t="s">
        <v>368</v>
      </c>
      <c r="B308" s="31">
        <f t="shared" si="20"/>
        <v>9</v>
      </c>
      <c r="C308" s="31">
        <f t="shared" si="21"/>
        <v>20</v>
      </c>
      <c r="D308" s="31">
        <f t="shared" si="22"/>
        <v>2009</v>
      </c>
      <c r="E308" s="36">
        <f t="shared" si="23"/>
        <v>40076</v>
      </c>
      <c r="F308" s="31">
        <v>1.74</v>
      </c>
      <c r="G308" s="35">
        <v>0.05</v>
      </c>
      <c r="H308" s="31">
        <f t="shared" si="24"/>
        <v>0</v>
      </c>
    </row>
    <row r="309" spans="1:8" x14ac:dyDescent="0.25">
      <c r="A309" s="31" t="s">
        <v>369</v>
      </c>
      <c r="B309" s="31">
        <f t="shared" si="20"/>
        <v>9</v>
      </c>
      <c r="C309" s="31">
        <f t="shared" si="21"/>
        <v>27</v>
      </c>
      <c r="D309" s="31">
        <f t="shared" si="22"/>
        <v>2009</v>
      </c>
      <c r="E309" s="36">
        <f t="shared" si="23"/>
        <v>40083</v>
      </c>
      <c r="F309" s="31">
        <v>1.6</v>
      </c>
      <c r="G309" s="35">
        <v>0.05</v>
      </c>
      <c r="H309" s="31">
        <f t="shared" si="24"/>
        <v>0</v>
      </c>
    </row>
    <row r="310" spans="1:8" x14ac:dyDescent="0.25">
      <c r="A310" s="31" t="s">
        <v>370</v>
      </c>
      <c r="B310" s="31">
        <f t="shared" si="20"/>
        <v>10</v>
      </c>
      <c r="C310" s="31">
        <f t="shared" si="21"/>
        <v>4</v>
      </c>
      <c r="D310" s="31">
        <f t="shared" si="22"/>
        <v>2009</v>
      </c>
      <c r="E310" s="36">
        <f t="shared" si="23"/>
        <v>40090</v>
      </c>
      <c r="F310" s="31">
        <v>1.7</v>
      </c>
      <c r="G310" s="35">
        <v>0.05</v>
      </c>
      <c r="H310" s="31">
        <f t="shared" si="24"/>
        <v>0</v>
      </c>
    </row>
    <row r="311" spans="1:8" x14ac:dyDescent="0.25">
      <c r="A311" s="31" t="s">
        <v>371</v>
      </c>
      <c r="B311" s="31">
        <f t="shared" si="20"/>
        <v>10</v>
      </c>
      <c r="C311" s="31">
        <f t="shared" si="21"/>
        <v>11</v>
      </c>
      <c r="D311" s="31">
        <f t="shared" si="22"/>
        <v>2009</v>
      </c>
      <c r="E311" s="36">
        <f t="shared" si="23"/>
        <v>40097</v>
      </c>
      <c r="F311" s="31">
        <v>1.66</v>
      </c>
      <c r="G311" s="35">
        <v>0.05</v>
      </c>
      <c r="H311" s="31">
        <f t="shared" si="24"/>
        <v>1</v>
      </c>
    </row>
    <row r="312" spans="1:8" x14ac:dyDescent="0.25">
      <c r="A312" s="31" t="s">
        <v>372</v>
      </c>
      <c r="B312" s="31">
        <f t="shared" si="20"/>
        <v>10</v>
      </c>
      <c r="C312" s="31">
        <f t="shared" si="21"/>
        <v>18</v>
      </c>
      <c r="D312" s="31">
        <f t="shared" si="22"/>
        <v>2009</v>
      </c>
      <c r="E312" s="36">
        <f t="shared" si="23"/>
        <v>40104</v>
      </c>
      <c r="F312" s="31">
        <v>1.62</v>
      </c>
      <c r="G312" s="35">
        <v>0.05</v>
      </c>
      <c r="H312" s="31">
        <f t="shared" si="24"/>
        <v>0</v>
      </c>
    </row>
    <row r="313" spans="1:8" x14ac:dyDescent="0.25">
      <c r="A313" s="31" t="s">
        <v>373</v>
      </c>
      <c r="B313" s="31">
        <f t="shared" si="20"/>
        <v>10</v>
      </c>
      <c r="C313" s="31">
        <f t="shared" si="21"/>
        <v>25</v>
      </c>
      <c r="D313" s="31">
        <f t="shared" si="22"/>
        <v>2009</v>
      </c>
      <c r="E313" s="36">
        <f t="shared" si="23"/>
        <v>40111</v>
      </c>
      <c r="F313" s="31">
        <v>1.58</v>
      </c>
      <c r="G313" s="35">
        <v>0.05</v>
      </c>
      <c r="H313" s="31">
        <f t="shared" si="24"/>
        <v>0</v>
      </c>
    </row>
    <row r="314" spans="1:8" x14ac:dyDescent="0.25">
      <c r="A314" s="31" t="s">
        <v>374</v>
      </c>
      <c r="B314" s="31">
        <f t="shared" si="20"/>
        <v>11</v>
      </c>
      <c r="C314" s="31">
        <f t="shared" si="21"/>
        <v>1</v>
      </c>
      <c r="D314" s="31">
        <f t="shared" si="22"/>
        <v>2009</v>
      </c>
      <c r="E314" s="36">
        <f t="shared" si="23"/>
        <v>40118</v>
      </c>
      <c r="F314" s="31">
        <v>1.9</v>
      </c>
      <c r="G314" s="35">
        <v>0.05</v>
      </c>
      <c r="H314" s="31">
        <f t="shared" si="24"/>
        <v>0</v>
      </c>
    </row>
    <row r="315" spans="1:8" x14ac:dyDescent="0.25">
      <c r="A315" s="31" t="s">
        <v>375</v>
      </c>
      <c r="B315" s="31">
        <f t="shared" si="20"/>
        <v>11</v>
      </c>
      <c r="C315" s="31">
        <f t="shared" si="21"/>
        <v>8</v>
      </c>
      <c r="D315" s="31">
        <f t="shared" si="22"/>
        <v>2009</v>
      </c>
      <c r="E315" s="36">
        <f t="shared" si="23"/>
        <v>40125</v>
      </c>
      <c r="F315" s="31">
        <v>1.82</v>
      </c>
      <c r="G315" s="35">
        <v>0.05</v>
      </c>
      <c r="H315" s="31">
        <f t="shared" si="24"/>
        <v>1</v>
      </c>
    </row>
    <row r="316" spans="1:8" x14ac:dyDescent="0.25">
      <c r="A316" s="31" t="s">
        <v>376</v>
      </c>
      <c r="B316" s="31">
        <f t="shared" si="20"/>
        <v>11</v>
      </c>
      <c r="C316" s="31">
        <f t="shared" si="21"/>
        <v>15</v>
      </c>
      <c r="D316" s="31">
        <f t="shared" si="22"/>
        <v>2009</v>
      </c>
      <c r="E316" s="36">
        <f t="shared" si="23"/>
        <v>40132</v>
      </c>
      <c r="F316" s="31">
        <v>1.68</v>
      </c>
      <c r="G316" s="35">
        <v>0.05</v>
      </c>
      <c r="H316" s="31">
        <f t="shared" si="24"/>
        <v>0</v>
      </c>
    </row>
    <row r="317" spans="1:8" x14ac:dyDescent="0.25">
      <c r="A317" s="31" t="s">
        <v>377</v>
      </c>
      <c r="B317" s="31">
        <f t="shared" si="20"/>
        <v>11</v>
      </c>
      <c r="C317" s="31">
        <f t="shared" si="21"/>
        <v>22</v>
      </c>
      <c r="D317" s="31">
        <f t="shared" si="22"/>
        <v>2009</v>
      </c>
      <c r="E317" s="36">
        <f t="shared" si="23"/>
        <v>40139</v>
      </c>
      <c r="F317" s="31">
        <v>1.38</v>
      </c>
      <c r="G317" s="35">
        <v>0.05</v>
      </c>
      <c r="H317" s="31">
        <f t="shared" si="24"/>
        <v>0</v>
      </c>
    </row>
    <row r="318" spans="1:8" x14ac:dyDescent="0.25">
      <c r="A318" s="31" t="s">
        <v>378</v>
      </c>
      <c r="B318" s="31">
        <f t="shared" si="20"/>
        <v>11</v>
      </c>
      <c r="C318" s="31">
        <f t="shared" si="21"/>
        <v>29</v>
      </c>
      <c r="D318" s="31">
        <f t="shared" si="22"/>
        <v>2009</v>
      </c>
      <c r="E318" s="36">
        <f t="shared" si="23"/>
        <v>40146</v>
      </c>
      <c r="F318" s="31">
        <v>1.86</v>
      </c>
      <c r="G318" s="35">
        <v>0.05</v>
      </c>
      <c r="H318" s="31">
        <f t="shared" si="24"/>
        <v>0</v>
      </c>
    </row>
    <row r="319" spans="1:8" x14ac:dyDescent="0.25">
      <c r="A319" s="31" t="s">
        <v>379</v>
      </c>
      <c r="B319" s="31">
        <f t="shared" si="20"/>
        <v>12</v>
      </c>
      <c r="C319" s="31">
        <f t="shared" si="21"/>
        <v>6</v>
      </c>
      <c r="D319" s="31">
        <f t="shared" si="22"/>
        <v>2009</v>
      </c>
      <c r="E319" s="36">
        <f t="shared" si="23"/>
        <v>40153</v>
      </c>
      <c r="F319" s="31">
        <v>1.68</v>
      </c>
      <c r="G319" s="35">
        <v>0.05</v>
      </c>
      <c r="H319" s="31">
        <f t="shared" si="24"/>
        <v>1</v>
      </c>
    </row>
    <row r="320" spans="1:8" x14ac:dyDescent="0.25">
      <c r="A320" s="31" t="s">
        <v>380</v>
      </c>
      <c r="B320" s="31">
        <f t="shared" si="20"/>
        <v>12</v>
      </c>
      <c r="C320" s="31">
        <f t="shared" si="21"/>
        <v>13</v>
      </c>
      <c r="D320" s="31">
        <f t="shared" si="22"/>
        <v>2009</v>
      </c>
      <c r="E320" s="36">
        <f t="shared" si="23"/>
        <v>40160</v>
      </c>
      <c r="F320" s="31">
        <v>1.7</v>
      </c>
      <c r="G320" s="35">
        <v>0.05</v>
      </c>
      <c r="H320" s="31">
        <f t="shared" si="24"/>
        <v>0</v>
      </c>
    </row>
    <row r="321" spans="1:8" x14ac:dyDescent="0.25">
      <c r="A321" s="31" t="s">
        <v>381</v>
      </c>
      <c r="B321" s="31">
        <f t="shared" si="20"/>
        <v>12</v>
      </c>
      <c r="C321" s="31">
        <f t="shared" si="21"/>
        <v>20</v>
      </c>
      <c r="D321" s="31">
        <f t="shared" si="22"/>
        <v>2009</v>
      </c>
      <c r="E321" s="36">
        <f t="shared" si="23"/>
        <v>40167</v>
      </c>
      <c r="F321" s="31">
        <v>1.6</v>
      </c>
      <c r="G321" s="35">
        <v>0.05</v>
      </c>
      <c r="H321" s="31">
        <f t="shared" si="24"/>
        <v>0</v>
      </c>
    </row>
    <row r="322" spans="1:8" x14ac:dyDescent="0.25">
      <c r="A322" s="31" t="s">
        <v>382</v>
      </c>
      <c r="B322" s="31">
        <f t="shared" si="20"/>
        <v>12</v>
      </c>
      <c r="C322" s="31">
        <f t="shared" si="21"/>
        <v>27</v>
      </c>
      <c r="D322" s="31">
        <f t="shared" si="22"/>
        <v>2009</v>
      </c>
      <c r="E322" s="36">
        <f t="shared" si="23"/>
        <v>40174</v>
      </c>
      <c r="F322" s="31">
        <v>1.76</v>
      </c>
      <c r="G322" s="35">
        <v>0.05</v>
      </c>
      <c r="H322" s="31">
        <f t="shared" si="24"/>
        <v>0</v>
      </c>
    </row>
    <row r="323" spans="1:8" x14ac:dyDescent="0.25">
      <c r="A323" s="31" t="s">
        <v>383</v>
      </c>
      <c r="B323" s="31">
        <f t="shared" si="20"/>
        <v>1</v>
      </c>
      <c r="C323" s="31">
        <f t="shared" si="21"/>
        <v>3</v>
      </c>
      <c r="D323" s="31">
        <f t="shared" si="22"/>
        <v>2010</v>
      </c>
      <c r="E323" s="36">
        <f t="shared" si="23"/>
        <v>40181</v>
      </c>
      <c r="F323" s="31">
        <v>2</v>
      </c>
      <c r="G323" s="35">
        <v>0.05</v>
      </c>
      <c r="H323" s="31">
        <f t="shared" si="24"/>
        <v>0</v>
      </c>
    </row>
    <row r="324" spans="1:8" x14ac:dyDescent="0.25">
      <c r="A324" s="31" t="s">
        <v>384</v>
      </c>
      <c r="B324" s="31">
        <f t="shared" si="20"/>
        <v>1</v>
      </c>
      <c r="C324" s="31">
        <f t="shared" si="21"/>
        <v>10</v>
      </c>
      <c r="D324" s="31">
        <f t="shared" si="22"/>
        <v>2010</v>
      </c>
      <c r="E324" s="36">
        <f t="shared" si="23"/>
        <v>40188</v>
      </c>
      <c r="F324" s="31">
        <v>1.84</v>
      </c>
      <c r="G324" s="35">
        <v>0.05</v>
      </c>
      <c r="H324" s="31">
        <f t="shared" si="24"/>
        <v>1</v>
      </c>
    </row>
    <row r="325" spans="1:8" x14ac:dyDescent="0.25">
      <c r="A325" s="31" t="s">
        <v>385</v>
      </c>
      <c r="B325" s="31">
        <f t="shared" si="20"/>
        <v>1</v>
      </c>
      <c r="C325" s="31">
        <f t="shared" si="21"/>
        <v>17</v>
      </c>
      <c r="D325" s="31">
        <f t="shared" si="22"/>
        <v>2010</v>
      </c>
      <c r="E325" s="36">
        <f t="shared" si="23"/>
        <v>40195</v>
      </c>
      <c r="F325" s="31">
        <v>1.86</v>
      </c>
      <c r="G325" s="35">
        <v>0.05</v>
      </c>
      <c r="H325" s="31">
        <f t="shared" si="24"/>
        <v>0</v>
      </c>
    </row>
    <row r="326" spans="1:8" x14ac:dyDescent="0.25">
      <c r="A326" s="31" t="s">
        <v>386</v>
      </c>
      <c r="B326" s="31">
        <f t="shared" si="20"/>
        <v>1</v>
      </c>
      <c r="C326" s="31">
        <f t="shared" si="21"/>
        <v>24</v>
      </c>
      <c r="D326" s="31">
        <f t="shared" si="22"/>
        <v>2010</v>
      </c>
      <c r="E326" s="36">
        <f t="shared" si="23"/>
        <v>40202</v>
      </c>
      <c r="F326" s="31">
        <v>1.88</v>
      </c>
      <c r="G326" s="35">
        <v>0.05</v>
      </c>
      <c r="H326" s="31">
        <f t="shared" si="24"/>
        <v>0</v>
      </c>
    </row>
    <row r="327" spans="1:8" x14ac:dyDescent="0.25">
      <c r="A327" s="31" t="s">
        <v>387</v>
      </c>
      <c r="B327" s="31">
        <f t="shared" si="20"/>
        <v>1</v>
      </c>
      <c r="C327" s="31">
        <f t="shared" si="21"/>
        <v>31</v>
      </c>
      <c r="D327" s="31">
        <f t="shared" si="22"/>
        <v>2010</v>
      </c>
      <c r="E327" s="36">
        <f t="shared" si="23"/>
        <v>40209</v>
      </c>
      <c r="F327" s="31">
        <v>1.76</v>
      </c>
      <c r="G327" s="35">
        <v>0.05</v>
      </c>
      <c r="H327" s="31">
        <f t="shared" si="24"/>
        <v>0</v>
      </c>
    </row>
    <row r="328" spans="1:8" x14ac:dyDescent="0.25">
      <c r="A328" s="31" t="s">
        <v>388</v>
      </c>
      <c r="B328" s="31">
        <f t="shared" si="20"/>
        <v>2</v>
      </c>
      <c r="C328" s="31">
        <f t="shared" si="21"/>
        <v>7</v>
      </c>
      <c r="D328" s="31">
        <f t="shared" si="22"/>
        <v>2010</v>
      </c>
      <c r="E328" s="36">
        <f t="shared" si="23"/>
        <v>40216</v>
      </c>
      <c r="F328" s="31">
        <v>1.6</v>
      </c>
      <c r="G328" s="35">
        <v>0.05</v>
      </c>
      <c r="H328" s="31">
        <f t="shared" si="24"/>
        <v>1</v>
      </c>
    </row>
    <row r="329" spans="1:8" x14ac:dyDescent="0.25">
      <c r="A329" s="31" t="s">
        <v>390</v>
      </c>
      <c r="B329" s="33">
        <f t="shared" ref="B329:B388" si="25">VLOOKUP(A329,J$9:K$20,2)</f>
        <v>2</v>
      </c>
      <c r="C329" s="33">
        <f t="shared" ref="C329:C388" si="26">VALUE(TRIM(MID(A329,4,3)))</f>
        <v>14</v>
      </c>
      <c r="D329" s="33">
        <f t="shared" ref="D329:D388" si="27">VALUE(RIGHT(A329,4))</f>
        <v>2010</v>
      </c>
      <c r="E329" s="36">
        <f t="shared" ref="E329:E388" si="28">DATE(D329,B329,C329)</f>
        <v>40223</v>
      </c>
      <c r="F329" s="31">
        <v>1.66</v>
      </c>
      <c r="G329" s="35">
        <v>0.05</v>
      </c>
      <c r="H329" s="33">
        <f t="shared" si="24"/>
        <v>0</v>
      </c>
    </row>
    <row r="330" spans="1:8" x14ac:dyDescent="0.25">
      <c r="A330" s="31" t="s">
        <v>391</v>
      </c>
      <c r="B330" s="33">
        <f t="shared" si="25"/>
        <v>2</v>
      </c>
      <c r="C330" s="33">
        <f t="shared" si="26"/>
        <v>21</v>
      </c>
      <c r="D330" s="33">
        <f t="shared" si="27"/>
        <v>2010</v>
      </c>
      <c r="E330" s="36">
        <f t="shared" si="28"/>
        <v>40230</v>
      </c>
      <c r="F330" s="31">
        <v>1.7</v>
      </c>
      <c r="G330" s="35">
        <v>0.05</v>
      </c>
      <c r="H330" s="33">
        <f t="shared" si="24"/>
        <v>0</v>
      </c>
    </row>
    <row r="331" spans="1:8" x14ac:dyDescent="0.25">
      <c r="A331" s="31" t="s">
        <v>392</v>
      </c>
      <c r="B331" s="33">
        <f t="shared" si="25"/>
        <v>2</v>
      </c>
      <c r="C331" s="33">
        <f t="shared" si="26"/>
        <v>28</v>
      </c>
      <c r="D331" s="33">
        <f t="shared" si="27"/>
        <v>2010</v>
      </c>
      <c r="E331" s="36">
        <f t="shared" si="28"/>
        <v>40237</v>
      </c>
      <c r="F331" s="31">
        <v>1.92</v>
      </c>
      <c r="G331" s="35">
        <v>0.05</v>
      </c>
      <c r="H331" s="33">
        <f t="shared" ref="H331:H388" si="29">IF(AND(DAY(E331)&gt;4,DAY(E331)&lt;=12),1,0)</f>
        <v>0</v>
      </c>
    </row>
    <row r="332" spans="1:8" x14ac:dyDescent="0.25">
      <c r="A332" s="31" t="s">
        <v>393</v>
      </c>
      <c r="B332" s="33">
        <f t="shared" si="25"/>
        <v>3</v>
      </c>
      <c r="C332" s="33">
        <f t="shared" si="26"/>
        <v>7</v>
      </c>
      <c r="D332" s="33">
        <f t="shared" si="27"/>
        <v>2010</v>
      </c>
      <c r="E332" s="36">
        <f t="shared" si="28"/>
        <v>40244</v>
      </c>
      <c r="F332" s="31">
        <v>1.66</v>
      </c>
      <c r="G332" s="35">
        <v>0.05</v>
      </c>
      <c r="H332" s="33">
        <f t="shared" si="29"/>
        <v>1</v>
      </c>
    </row>
    <row r="333" spans="1:8" x14ac:dyDescent="0.25">
      <c r="A333" s="31" t="s">
        <v>394</v>
      </c>
      <c r="B333" s="33">
        <f t="shared" si="25"/>
        <v>3</v>
      </c>
      <c r="C333" s="33">
        <f t="shared" si="26"/>
        <v>14</v>
      </c>
      <c r="D333" s="33">
        <f t="shared" si="27"/>
        <v>2010</v>
      </c>
      <c r="E333" s="36">
        <f t="shared" si="28"/>
        <v>40251</v>
      </c>
      <c r="F333" s="31">
        <v>1.54</v>
      </c>
      <c r="G333" s="35">
        <v>0.05</v>
      </c>
      <c r="H333" s="33">
        <f t="shared" si="29"/>
        <v>0</v>
      </c>
    </row>
    <row r="334" spans="1:8" x14ac:dyDescent="0.25">
      <c r="A334" s="31" t="s">
        <v>395</v>
      </c>
      <c r="B334" s="33">
        <f t="shared" si="25"/>
        <v>3</v>
      </c>
      <c r="C334" s="33">
        <f t="shared" si="26"/>
        <v>21</v>
      </c>
      <c r="D334" s="33">
        <f t="shared" si="27"/>
        <v>2010</v>
      </c>
      <c r="E334" s="36">
        <f t="shared" si="28"/>
        <v>40258</v>
      </c>
      <c r="F334" s="31">
        <v>1.6</v>
      </c>
      <c r="G334" s="35">
        <v>0.05</v>
      </c>
      <c r="H334" s="33">
        <f t="shared" si="29"/>
        <v>0</v>
      </c>
    </row>
    <row r="335" spans="1:8" x14ac:dyDescent="0.25">
      <c r="A335" s="31" t="s">
        <v>396</v>
      </c>
      <c r="B335" s="33">
        <f t="shared" si="25"/>
        <v>3</v>
      </c>
      <c r="C335" s="33">
        <f t="shared" si="26"/>
        <v>28</v>
      </c>
      <c r="D335" s="33">
        <f t="shared" si="27"/>
        <v>2010</v>
      </c>
      <c r="E335" s="36">
        <f t="shared" si="28"/>
        <v>40265</v>
      </c>
      <c r="F335" s="31">
        <v>1.76</v>
      </c>
      <c r="G335" s="35">
        <v>0.05</v>
      </c>
      <c r="H335" s="33">
        <f t="shared" si="29"/>
        <v>0</v>
      </c>
    </row>
    <row r="336" spans="1:8" x14ac:dyDescent="0.25">
      <c r="A336" s="31" t="s">
        <v>397</v>
      </c>
      <c r="B336" s="33">
        <f t="shared" si="25"/>
        <v>4</v>
      </c>
      <c r="C336" s="33">
        <f t="shared" si="26"/>
        <v>4</v>
      </c>
      <c r="D336" s="33">
        <f t="shared" si="27"/>
        <v>2010</v>
      </c>
      <c r="E336" s="36">
        <f t="shared" si="28"/>
        <v>40272</v>
      </c>
      <c r="F336" s="31">
        <v>1.7</v>
      </c>
      <c r="G336" s="35">
        <v>0.05</v>
      </c>
      <c r="H336" s="33">
        <f t="shared" si="29"/>
        <v>0</v>
      </c>
    </row>
    <row r="337" spans="1:8" x14ac:dyDescent="0.25">
      <c r="A337" s="31" t="s">
        <v>398</v>
      </c>
      <c r="B337" s="33">
        <f t="shared" si="25"/>
        <v>4</v>
      </c>
      <c r="C337" s="33">
        <f t="shared" si="26"/>
        <v>11</v>
      </c>
      <c r="D337" s="33">
        <f t="shared" si="27"/>
        <v>2010</v>
      </c>
      <c r="E337" s="36">
        <f t="shared" si="28"/>
        <v>40279</v>
      </c>
      <c r="F337" s="31">
        <v>1.92</v>
      </c>
      <c r="G337" s="35">
        <v>0.05</v>
      </c>
      <c r="H337" s="33">
        <f t="shared" si="29"/>
        <v>1</v>
      </c>
    </row>
    <row r="338" spans="1:8" x14ac:dyDescent="0.25">
      <c r="A338" s="31" t="s">
        <v>399</v>
      </c>
      <c r="B338" s="33">
        <f t="shared" si="25"/>
        <v>4</v>
      </c>
      <c r="C338" s="33">
        <f t="shared" si="26"/>
        <v>18</v>
      </c>
      <c r="D338" s="33">
        <f t="shared" si="27"/>
        <v>2010</v>
      </c>
      <c r="E338" s="36">
        <f t="shared" si="28"/>
        <v>40286</v>
      </c>
      <c r="F338" s="31">
        <v>1.6</v>
      </c>
      <c r="G338" s="35">
        <v>0.05</v>
      </c>
      <c r="H338" s="33">
        <f t="shared" si="29"/>
        <v>0</v>
      </c>
    </row>
    <row r="339" spans="1:8" x14ac:dyDescent="0.25">
      <c r="A339" s="31" t="s">
        <v>400</v>
      </c>
      <c r="B339" s="33">
        <f t="shared" si="25"/>
        <v>4</v>
      </c>
      <c r="C339" s="33">
        <f t="shared" si="26"/>
        <v>25</v>
      </c>
      <c r="D339" s="33">
        <f t="shared" si="27"/>
        <v>2010</v>
      </c>
      <c r="E339" s="36">
        <f t="shared" si="28"/>
        <v>40293</v>
      </c>
      <c r="F339" s="31">
        <v>1.54</v>
      </c>
      <c r="G339" s="35">
        <v>0.05</v>
      </c>
      <c r="H339" s="33">
        <f t="shared" si="29"/>
        <v>0</v>
      </c>
    </row>
    <row r="340" spans="1:8" x14ac:dyDescent="0.25">
      <c r="A340" s="31" t="s">
        <v>401</v>
      </c>
      <c r="B340" s="33">
        <f t="shared" si="25"/>
        <v>5</v>
      </c>
      <c r="C340" s="33">
        <f t="shared" si="26"/>
        <v>2</v>
      </c>
      <c r="D340" s="33">
        <f t="shared" si="27"/>
        <v>2010</v>
      </c>
      <c r="E340" s="36">
        <f t="shared" si="28"/>
        <v>40300</v>
      </c>
      <c r="F340" s="31">
        <v>1.52</v>
      </c>
      <c r="G340" s="35">
        <v>0.05</v>
      </c>
      <c r="H340" s="33">
        <f t="shared" si="29"/>
        <v>0</v>
      </c>
    </row>
    <row r="341" spans="1:8" x14ac:dyDescent="0.25">
      <c r="A341" s="31" t="s">
        <v>402</v>
      </c>
      <c r="B341" s="33">
        <f t="shared" si="25"/>
        <v>5</v>
      </c>
      <c r="C341" s="33">
        <f t="shared" si="26"/>
        <v>9</v>
      </c>
      <c r="D341" s="33">
        <f t="shared" si="27"/>
        <v>2010</v>
      </c>
      <c r="E341" s="36">
        <f t="shared" si="28"/>
        <v>40307</v>
      </c>
      <c r="F341" s="31">
        <v>1.42</v>
      </c>
      <c r="G341" s="35">
        <v>0.05</v>
      </c>
      <c r="H341" s="33">
        <f t="shared" si="29"/>
        <v>1</v>
      </c>
    </row>
    <row r="342" spans="1:8" x14ac:dyDescent="0.25">
      <c r="A342" s="31" t="s">
        <v>403</v>
      </c>
      <c r="B342" s="33">
        <f t="shared" si="25"/>
        <v>5</v>
      </c>
      <c r="C342" s="33">
        <f t="shared" si="26"/>
        <v>16</v>
      </c>
      <c r="D342" s="33">
        <f t="shared" si="27"/>
        <v>2010</v>
      </c>
      <c r="E342" s="36">
        <f t="shared" si="28"/>
        <v>40314</v>
      </c>
      <c r="F342" s="31">
        <v>1.44</v>
      </c>
      <c r="G342" s="35">
        <v>0.05</v>
      </c>
      <c r="H342" s="33">
        <f t="shared" si="29"/>
        <v>0</v>
      </c>
    </row>
    <row r="343" spans="1:8" x14ac:dyDescent="0.25">
      <c r="A343" s="31" t="s">
        <v>404</v>
      </c>
      <c r="B343" s="33">
        <f t="shared" si="25"/>
        <v>5</v>
      </c>
      <c r="C343" s="33">
        <f t="shared" si="26"/>
        <v>23</v>
      </c>
      <c r="D343" s="33">
        <f t="shared" si="27"/>
        <v>2010</v>
      </c>
      <c r="E343" s="36">
        <f t="shared" si="28"/>
        <v>40321</v>
      </c>
      <c r="F343" s="31">
        <v>1.36</v>
      </c>
      <c r="G343" s="35">
        <v>0.05</v>
      </c>
      <c r="H343" s="33">
        <f t="shared" si="29"/>
        <v>0</v>
      </c>
    </row>
    <row r="344" spans="1:8" x14ac:dyDescent="0.25">
      <c r="A344" s="31" t="s">
        <v>405</v>
      </c>
      <c r="B344" s="33">
        <f t="shared" si="25"/>
        <v>5</v>
      </c>
      <c r="C344" s="33">
        <f t="shared" si="26"/>
        <v>30</v>
      </c>
      <c r="D344" s="33">
        <f t="shared" si="27"/>
        <v>2010</v>
      </c>
      <c r="E344" s="36">
        <f t="shared" si="28"/>
        <v>40328</v>
      </c>
      <c r="F344" s="31">
        <v>1.42</v>
      </c>
      <c r="G344" s="35">
        <v>0.05</v>
      </c>
      <c r="H344" s="33">
        <f t="shared" si="29"/>
        <v>0</v>
      </c>
    </row>
    <row r="345" spans="1:8" x14ac:dyDescent="0.25">
      <c r="A345" s="31" t="s">
        <v>406</v>
      </c>
      <c r="B345" s="33">
        <f t="shared" si="25"/>
        <v>6</v>
      </c>
      <c r="C345" s="33">
        <f t="shared" si="26"/>
        <v>6</v>
      </c>
      <c r="D345" s="33">
        <f t="shared" si="27"/>
        <v>2010</v>
      </c>
      <c r="E345" s="36">
        <f t="shared" si="28"/>
        <v>40335</v>
      </c>
      <c r="F345" s="31">
        <v>1.54</v>
      </c>
      <c r="G345" s="35">
        <v>0.05</v>
      </c>
      <c r="H345" s="33">
        <f t="shared" si="29"/>
        <v>1</v>
      </c>
    </row>
    <row r="346" spans="1:8" x14ac:dyDescent="0.25">
      <c r="A346" s="31" t="s">
        <v>407</v>
      </c>
      <c r="B346" s="33">
        <f t="shared" si="25"/>
        <v>6</v>
      </c>
      <c r="C346" s="33">
        <f t="shared" si="26"/>
        <v>13</v>
      </c>
      <c r="D346" s="33">
        <f t="shared" si="27"/>
        <v>2010</v>
      </c>
      <c r="E346" s="36">
        <f t="shared" si="28"/>
        <v>40342</v>
      </c>
      <c r="F346" s="31">
        <v>1.7</v>
      </c>
      <c r="G346" s="35">
        <v>0.05</v>
      </c>
      <c r="H346" s="33">
        <f t="shared" si="29"/>
        <v>0</v>
      </c>
    </row>
    <row r="347" spans="1:8" x14ac:dyDescent="0.25">
      <c r="A347" s="31" t="s">
        <v>408</v>
      </c>
      <c r="B347" s="33">
        <f t="shared" si="25"/>
        <v>6</v>
      </c>
      <c r="C347" s="33">
        <f t="shared" si="26"/>
        <v>20</v>
      </c>
      <c r="D347" s="33">
        <f t="shared" si="27"/>
        <v>2010</v>
      </c>
      <c r="E347" s="36">
        <f t="shared" si="28"/>
        <v>40349</v>
      </c>
      <c r="F347" s="31">
        <v>1.9</v>
      </c>
      <c r="G347" s="35">
        <v>0.05</v>
      </c>
      <c r="H347" s="33">
        <f t="shared" si="29"/>
        <v>0</v>
      </c>
    </row>
    <row r="348" spans="1:8" x14ac:dyDescent="0.25">
      <c r="A348" s="31" t="s">
        <v>409</v>
      </c>
      <c r="B348" s="33">
        <f t="shared" si="25"/>
        <v>6</v>
      </c>
      <c r="C348" s="33">
        <f t="shared" si="26"/>
        <v>27</v>
      </c>
      <c r="D348" s="33">
        <f t="shared" si="27"/>
        <v>2010</v>
      </c>
      <c r="E348" s="36">
        <f t="shared" si="28"/>
        <v>40356</v>
      </c>
      <c r="F348" s="31">
        <v>2.04</v>
      </c>
      <c r="G348" s="35">
        <v>0.05</v>
      </c>
      <c r="H348" s="33">
        <f t="shared" si="29"/>
        <v>0</v>
      </c>
    </row>
    <row r="349" spans="1:8" x14ac:dyDescent="0.25">
      <c r="A349" s="31" t="s">
        <v>410</v>
      </c>
      <c r="B349" s="33">
        <f t="shared" si="25"/>
        <v>7</v>
      </c>
      <c r="C349" s="33">
        <f t="shared" si="26"/>
        <v>4</v>
      </c>
      <c r="D349" s="33">
        <f t="shared" si="27"/>
        <v>2010</v>
      </c>
      <c r="E349" s="36">
        <f t="shared" si="28"/>
        <v>40363</v>
      </c>
      <c r="F349" s="31">
        <v>1.86</v>
      </c>
      <c r="G349" s="35">
        <v>0.05</v>
      </c>
      <c r="H349" s="33">
        <f t="shared" si="29"/>
        <v>0</v>
      </c>
    </row>
    <row r="350" spans="1:8" x14ac:dyDescent="0.25">
      <c r="A350" s="31" t="s">
        <v>411</v>
      </c>
      <c r="B350" s="33">
        <f t="shared" si="25"/>
        <v>7</v>
      </c>
      <c r="C350" s="33">
        <f t="shared" si="26"/>
        <v>11</v>
      </c>
      <c r="D350" s="33">
        <f t="shared" si="27"/>
        <v>2010</v>
      </c>
      <c r="E350" s="36">
        <f t="shared" si="28"/>
        <v>40370</v>
      </c>
      <c r="F350" s="31">
        <v>2.36</v>
      </c>
      <c r="G350" s="35">
        <v>0.05</v>
      </c>
      <c r="H350" s="33">
        <f t="shared" si="29"/>
        <v>1</v>
      </c>
    </row>
    <row r="351" spans="1:8" x14ac:dyDescent="0.25">
      <c r="A351" s="31" t="s">
        <v>412</v>
      </c>
      <c r="B351" s="33">
        <f t="shared" si="25"/>
        <v>7</v>
      </c>
      <c r="C351" s="33">
        <f t="shared" si="26"/>
        <v>18</v>
      </c>
      <c r="D351" s="33">
        <f t="shared" si="27"/>
        <v>2010</v>
      </c>
      <c r="E351" s="36">
        <f t="shared" si="28"/>
        <v>40377</v>
      </c>
      <c r="F351" s="31">
        <v>3.06</v>
      </c>
      <c r="G351" s="35">
        <v>0.05</v>
      </c>
      <c r="H351" s="33">
        <f t="shared" si="29"/>
        <v>0</v>
      </c>
    </row>
    <row r="352" spans="1:8" x14ac:dyDescent="0.25">
      <c r="A352" s="31" t="s">
        <v>413</v>
      </c>
      <c r="B352" s="33">
        <f t="shared" si="25"/>
        <v>7</v>
      </c>
      <c r="C352" s="33">
        <f t="shared" si="26"/>
        <v>25</v>
      </c>
      <c r="D352" s="33">
        <f t="shared" si="27"/>
        <v>2010</v>
      </c>
      <c r="E352" s="36">
        <f t="shared" si="28"/>
        <v>40384</v>
      </c>
      <c r="F352" s="31">
        <v>1.98</v>
      </c>
      <c r="G352" s="35">
        <v>0.05</v>
      </c>
      <c r="H352" s="33">
        <f t="shared" si="29"/>
        <v>0</v>
      </c>
    </row>
    <row r="353" spans="1:8" x14ac:dyDescent="0.25">
      <c r="A353" s="31" t="s">
        <v>414</v>
      </c>
      <c r="B353" s="33">
        <f t="shared" si="25"/>
        <v>8</v>
      </c>
      <c r="C353" s="33">
        <f t="shared" si="26"/>
        <v>1</v>
      </c>
      <c r="D353" s="33">
        <f t="shared" si="27"/>
        <v>2010</v>
      </c>
      <c r="E353" s="36">
        <f t="shared" si="28"/>
        <v>40391</v>
      </c>
      <c r="F353" s="31">
        <v>1.72</v>
      </c>
      <c r="G353" s="35">
        <v>0.05</v>
      </c>
      <c r="H353" s="33">
        <f t="shared" si="29"/>
        <v>0</v>
      </c>
    </row>
    <row r="354" spans="1:8" x14ac:dyDescent="0.25">
      <c r="A354" s="31" t="s">
        <v>415</v>
      </c>
      <c r="B354" s="33">
        <f t="shared" si="25"/>
        <v>8</v>
      </c>
      <c r="C354" s="33">
        <f t="shared" si="26"/>
        <v>8</v>
      </c>
      <c r="D354" s="33">
        <f t="shared" si="27"/>
        <v>2010</v>
      </c>
      <c r="E354" s="36">
        <f t="shared" si="28"/>
        <v>40398</v>
      </c>
      <c r="F354" s="31">
        <v>1.58</v>
      </c>
      <c r="G354" s="35">
        <v>0.05</v>
      </c>
      <c r="H354" s="33">
        <f t="shared" si="29"/>
        <v>1</v>
      </c>
    </row>
    <row r="355" spans="1:8" x14ac:dyDescent="0.25">
      <c r="A355" s="31" t="s">
        <v>416</v>
      </c>
      <c r="B355" s="33">
        <f t="shared" si="25"/>
        <v>8</v>
      </c>
      <c r="C355" s="33">
        <f t="shared" si="26"/>
        <v>15</v>
      </c>
      <c r="D355" s="33">
        <f t="shared" si="27"/>
        <v>2010</v>
      </c>
      <c r="E355" s="36">
        <f t="shared" si="28"/>
        <v>40405</v>
      </c>
      <c r="F355" s="31">
        <v>1.5</v>
      </c>
      <c r="G355" s="35">
        <v>0.05</v>
      </c>
      <c r="H355" s="33">
        <f t="shared" si="29"/>
        <v>0</v>
      </c>
    </row>
    <row r="356" spans="1:8" x14ac:dyDescent="0.25">
      <c r="A356" s="31" t="s">
        <v>417</v>
      </c>
      <c r="B356" s="33">
        <f t="shared" si="25"/>
        <v>8</v>
      </c>
      <c r="C356" s="33">
        <f t="shared" si="26"/>
        <v>22</v>
      </c>
      <c r="D356" s="33">
        <f t="shared" si="27"/>
        <v>2010</v>
      </c>
      <c r="E356" s="36">
        <f t="shared" si="28"/>
        <v>40412</v>
      </c>
      <c r="F356" s="31">
        <v>1.42</v>
      </c>
      <c r="G356" s="35">
        <v>0.05</v>
      </c>
      <c r="H356" s="33">
        <f t="shared" si="29"/>
        <v>0</v>
      </c>
    </row>
    <row r="357" spans="1:8" x14ac:dyDescent="0.25">
      <c r="A357" s="31" t="s">
        <v>418</v>
      </c>
      <c r="B357" s="33">
        <f t="shared" si="25"/>
        <v>8</v>
      </c>
      <c r="C357" s="33">
        <f t="shared" si="26"/>
        <v>29</v>
      </c>
      <c r="D357" s="33">
        <f t="shared" si="27"/>
        <v>2010</v>
      </c>
      <c r="E357" s="36">
        <f t="shared" si="28"/>
        <v>40419</v>
      </c>
      <c r="F357" s="31">
        <v>1.42</v>
      </c>
      <c r="G357" s="35">
        <v>0.05</v>
      </c>
      <c r="H357" s="33">
        <f t="shared" si="29"/>
        <v>0</v>
      </c>
    </row>
    <row r="358" spans="1:8" x14ac:dyDescent="0.25">
      <c r="A358" s="31" t="s">
        <v>419</v>
      </c>
      <c r="B358" s="33">
        <f t="shared" si="25"/>
        <v>9</v>
      </c>
      <c r="C358" s="33">
        <f t="shared" si="26"/>
        <v>5</v>
      </c>
      <c r="D358" s="33">
        <f t="shared" si="27"/>
        <v>2010</v>
      </c>
      <c r="E358" s="36">
        <f t="shared" si="28"/>
        <v>40426</v>
      </c>
      <c r="F358" s="31">
        <v>1.4</v>
      </c>
      <c r="G358" s="35">
        <v>0.05</v>
      </c>
      <c r="H358" s="33">
        <f t="shared" si="29"/>
        <v>1</v>
      </c>
    </row>
    <row r="359" spans="1:8" x14ac:dyDescent="0.25">
      <c r="A359" s="31" t="s">
        <v>420</v>
      </c>
      <c r="B359" s="33">
        <f t="shared" si="25"/>
        <v>9</v>
      </c>
      <c r="C359" s="33">
        <f t="shared" si="26"/>
        <v>12</v>
      </c>
      <c r="D359" s="33">
        <f t="shared" si="27"/>
        <v>2010</v>
      </c>
      <c r="E359" s="36">
        <f t="shared" si="28"/>
        <v>40433</v>
      </c>
      <c r="F359" s="31">
        <v>1.44</v>
      </c>
      <c r="G359" s="35">
        <v>0.05</v>
      </c>
      <c r="H359" s="33">
        <f t="shared" si="29"/>
        <v>1</v>
      </c>
    </row>
    <row r="360" spans="1:8" x14ac:dyDescent="0.25">
      <c r="A360" s="31" t="s">
        <v>421</v>
      </c>
      <c r="B360" s="33">
        <f t="shared" si="25"/>
        <v>9</v>
      </c>
      <c r="C360" s="33">
        <f t="shared" si="26"/>
        <v>19</v>
      </c>
      <c r="D360" s="33">
        <f t="shared" si="27"/>
        <v>2010</v>
      </c>
      <c r="E360" s="36">
        <f t="shared" si="28"/>
        <v>40440</v>
      </c>
      <c r="F360" s="31">
        <v>1.38</v>
      </c>
      <c r="G360" s="35">
        <v>0.05</v>
      </c>
      <c r="H360" s="33">
        <f t="shared" si="29"/>
        <v>0</v>
      </c>
    </row>
    <row r="361" spans="1:8" x14ac:dyDescent="0.25">
      <c r="A361" s="31" t="s">
        <v>422</v>
      </c>
      <c r="B361" s="33">
        <f t="shared" si="25"/>
        <v>9</v>
      </c>
      <c r="C361" s="33">
        <f t="shared" si="26"/>
        <v>26</v>
      </c>
      <c r="D361" s="33">
        <f t="shared" si="27"/>
        <v>2010</v>
      </c>
      <c r="E361" s="36">
        <f t="shared" si="28"/>
        <v>40447</v>
      </c>
      <c r="F361" s="31">
        <v>1.34</v>
      </c>
      <c r="G361" s="35">
        <v>0.05</v>
      </c>
      <c r="H361" s="33">
        <f t="shared" si="29"/>
        <v>0</v>
      </c>
    </row>
    <row r="362" spans="1:8" x14ac:dyDescent="0.25">
      <c r="A362" s="31" t="s">
        <v>423</v>
      </c>
      <c r="B362" s="33">
        <f t="shared" si="25"/>
        <v>10</v>
      </c>
      <c r="C362" s="33">
        <f t="shared" si="26"/>
        <v>3</v>
      </c>
      <c r="D362" s="33">
        <f t="shared" si="27"/>
        <v>2010</v>
      </c>
      <c r="E362" s="36">
        <f t="shared" si="28"/>
        <v>40454</v>
      </c>
      <c r="F362" s="31">
        <v>1.44</v>
      </c>
      <c r="G362" s="35">
        <v>0.05</v>
      </c>
      <c r="H362" s="33">
        <f t="shared" si="29"/>
        <v>0</v>
      </c>
    </row>
    <row r="363" spans="1:8" x14ac:dyDescent="0.25">
      <c r="A363" s="31" t="s">
        <v>424</v>
      </c>
      <c r="B363" s="33">
        <f t="shared" si="25"/>
        <v>10</v>
      </c>
      <c r="C363" s="33">
        <f t="shared" si="26"/>
        <v>10</v>
      </c>
      <c r="D363" s="33">
        <f t="shared" si="27"/>
        <v>2010</v>
      </c>
      <c r="E363" s="36">
        <f t="shared" si="28"/>
        <v>40461</v>
      </c>
      <c r="F363" s="31">
        <v>1.36</v>
      </c>
      <c r="G363" s="35">
        <v>0.05</v>
      </c>
      <c r="H363" s="33">
        <f t="shared" si="29"/>
        <v>1</v>
      </c>
    </row>
    <row r="364" spans="1:8" x14ac:dyDescent="0.25">
      <c r="A364" s="31" t="s">
        <v>425</v>
      </c>
      <c r="B364" s="33">
        <f t="shared" si="25"/>
        <v>10</v>
      </c>
      <c r="C364" s="33">
        <f t="shared" si="26"/>
        <v>17</v>
      </c>
      <c r="D364" s="33">
        <f t="shared" si="27"/>
        <v>2010</v>
      </c>
      <c r="E364" s="36">
        <f t="shared" si="28"/>
        <v>40468</v>
      </c>
      <c r="F364" s="31">
        <v>1.34</v>
      </c>
      <c r="G364" s="35">
        <v>0.05</v>
      </c>
      <c r="H364" s="33">
        <f t="shared" si="29"/>
        <v>0</v>
      </c>
    </row>
    <row r="365" spans="1:8" x14ac:dyDescent="0.25">
      <c r="A365" s="31" t="s">
        <v>426</v>
      </c>
      <c r="B365" s="33">
        <f t="shared" si="25"/>
        <v>10</v>
      </c>
      <c r="C365" s="33">
        <f t="shared" si="26"/>
        <v>24</v>
      </c>
      <c r="D365" s="33">
        <f t="shared" si="27"/>
        <v>2010</v>
      </c>
      <c r="E365" s="36">
        <f t="shared" si="28"/>
        <v>40475</v>
      </c>
      <c r="F365" s="31">
        <v>1.38</v>
      </c>
      <c r="G365" s="35">
        <v>0.05</v>
      </c>
      <c r="H365" s="33">
        <f t="shared" si="29"/>
        <v>0</v>
      </c>
    </row>
    <row r="366" spans="1:8" x14ac:dyDescent="0.25">
      <c r="A366" s="31" t="s">
        <v>427</v>
      </c>
      <c r="B366" s="33">
        <f t="shared" si="25"/>
        <v>10</v>
      </c>
      <c r="C366" s="33">
        <f t="shared" si="26"/>
        <v>31</v>
      </c>
      <c r="D366" s="33">
        <f t="shared" si="27"/>
        <v>2010</v>
      </c>
      <c r="E366" s="36">
        <f t="shared" si="28"/>
        <v>40482</v>
      </c>
      <c r="F366" s="31">
        <v>1.46</v>
      </c>
      <c r="G366" s="35">
        <v>0.05</v>
      </c>
      <c r="H366" s="33">
        <f t="shared" si="29"/>
        <v>0</v>
      </c>
    </row>
    <row r="367" spans="1:8" x14ac:dyDescent="0.25">
      <c r="A367" s="31" t="s">
        <v>428</v>
      </c>
      <c r="B367" s="33">
        <f t="shared" si="25"/>
        <v>11</v>
      </c>
      <c r="C367" s="33">
        <f t="shared" si="26"/>
        <v>7</v>
      </c>
      <c r="D367" s="33">
        <f t="shared" si="27"/>
        <v>2010</v>
      </c>
      <c r="E367" s="36">
        <f t="shared" si="28"/>
        <v>40489</v>
      </c>
      <c r="F367" s="31">
        <v>1.4</v>
      </c>
      <c r="G367" s="35">
        <v>0.05</v>
      </c>
      <c r="H367" s="33">
        <f t="shared" si="29"/>
        <v>1</v>
      </c>
    </row>
    <row r="368" spans="1:8" x14ac:dyDescent="0.25">
      <c r="A368" s="31" t="s">
        <v>429</v>
      </c>
      <c r="B368" s="33">
        <f t="shared" si="25"/>
        <v>11</v>
      </c>
      <c r="C368" s="33">
        <f t="shared" si="26"/>
        <v>14</v>
      </c>
      <c r="D368" s="33">
        <f t="shared" si="27"/>
        <v>2010</v>
      </c>
      <c r="E368" s="36">
        <f t="shared" si="28"/>
        <v>40496</v>
      </c>
      <c r="F368" s="31">
        <v>1.48</v>
      </c>
      <c r="G368" s="35">
        <v>0.05</v>
      </c>
      <c r="H368" s="33">
        <f t="shared" si="29"/>
        <v>0</v>
      </c>
    </row>
    <row r="369" spans="1:8" x14ac:dyDescent="0.25">
      <c r="A369" s="31" t="s">
        <v>430</v>
      </c>
      <c r="B369" s="33">
        <f t="shared" si="25"/>
        <v>11</v>
      </c>
      <c r="C369" s="33">
        <f t="shared" si="26"/>
        <v>21</v>
      </c>
      <c r="D369" s="33">
        <f t="shared" si="27"/>
        <v>2010</v>
      </c>
      <c r="E369" s="36">
        <f t="shared" si="28"/>
        <v>40503</v>
      </c>
      <c r="F369" s="31">
        <v>1.26</v>
      </c>
      <c r="G369" s="35">
        <v>0.05</v>
      </c>
      <c r="H369" s="33">
        <f t="shared" si="29"/>
        <v>0</v>
      </c>
    </row>
    <row r="370" spans="1:8" x14ac:dyDescent="0.25">
      <c r="A370" s="31" t="s">
        <v>431</v>
      </c>
      <c r="B370" s="33">
        <f t="shared" si="25"/>
        <v>11</v>
      </c>
      <c r="C370" s="33">
        <f t="shared" si="26"/>
        <v>28</v>
      </c>
      <c r="D370" s="33">
        <f t="shared" si="27"/>
        <v>2010</v>
      </c>
      <c r="E370" s="36">
        <f t="shared" si="28"/>
        <v>40510</v>
      </c>
      <c r="F370" s="31">
        <v>1.98</v>
      </c>
      <c r="G370" s="35">
        <v>0.05</v>
      </c>
      <c r="H370" s="33">
        <f t="shared" si="29"/>
        <v>0</v>
      </c>
    </row>
    <row r="371" spans="1:8" x14ac:dyDescent="0.25">
      <c r="A371" s="31" t="s">
        <v>432</v>
      </c>
      <c r="B371" s="33">
        <f t="shared" si="25"/>
        <v>12</v>
      </c>
      <c r="C371" s="33">
        <f t="shared" si="26"/>
        <v>5</v>
      </c>
      <c r="D371" s="33">
        <f t="shared" si="27"/>
        <v>2010</v>
      </c>
      <c r="E371" s="36">
        <f t="shared" si="28"/>
        <v>40517</v>
      </c>
      <c r="F371" s="31">
        <v>2.02</v>
      </c>
      <c r="G371" s="35">
        <v>0.05</v>
      </c>
      <c r="H371" s="33">
        <f t="shared" si="29"/>
        <v>1</v>
      </c>
    </row>
    <row r="372" spans="1:8" x14ac:dyDescent="0.25">
      <c r="A372" s="31" t="s">
        <v>433</v>
      </c>
      <c r="B372" s="33">
        <f t="shared" si="25"/>
        <v>12</v>
      </c>
      <c r="C372" s="33">
        <f t="shared" si="26"/>
        <v>12</v>
      </c>
      <c r="D372" s="33">
        <f t="shared" si="27"/>
        <v>2010</v>
      </c>
      <c r="E372" s="36">
        <f t="shared" si="28"/>
        <v>40524</v>
      </c>
      <c r="F372" s="31">
        <v>1.94</v>
      </c>
      <c r="G372" s="35">
        <v>0.05</v>
      </c>
      <c r="H372" s="33">
        <f t="shared" si="29"/>
        <v>1</v>
      </c>
    </row>
    <row r="373" spans="1:8" x14ac:dyDescent="0.25">
      <c r="A373" s="31" t="s">
        <v>434</v>
      </c>
      <c r="B373" s="33">
        <f t="shared" si="25"/>
        <v>12</v>
      </c>
      <c r="C373" s="33">
        <f t="shared" si="26"/>
        <v>19</v>
      </c>
      <c r="D373" s="33">
        <f t="shared" si="27"/>
        <v>2010</v>
      </c>
      <c r="E373" s="36">
        <f t="shared" si="28"/>
        <v>40531</v>
      </c>
      <c r="F373" s="31">
        <v>1.56</v>
      </c>
      <c r="G373" s="35">
        <v>0.05</v>
      </c>
      <c r="H373" s="33">
        <f t="shared" si="29"/>
        <v>0</v>
      </c>
    </row>
    <row r="374" spans="1:8" x14ac:dyDescent="0.25">
      <c r="A374" s="31" t="s">
        <v>435</v>
      </c>
      <c r="B374" s="33">
        <f t="shared" si="25"/>
        <v>12</v>
      </c>
      <c r="C374" s="33">
        <f t="shared" si="26"/>
        <v>26</v>
      </c>
      <c r="D374" s="33">
        <f t="shared" si="27"/>
        <v>2010</v>
      </c>
      <c r="E374" s="36">
        <f t="shared" si="28"/>
        <v>40538</v>
      </c>
      <c r="F374" s="31">
        <v>1.52</v>
      </c>
      <c r="G374" s="35">
        <v>0.05</v>
      </c>
      <c r="H374" s="33">
        <f t="shared" si="29"/>
        <v>0</v>
      </c>
    </row>
    <row r="375" spans="1:8" x14ac:dyDescent="0.25">
      <c r="A375" s="31" t="s">
        <v>436</v>
      </c>
      <c r="B375" s="33">
        <f t="shared" si="25"/>
        <v>1</v>
      </c>
      <c r="C375" s="33">
        <f t="shared" si="26"/>
        <v>2</v>
      </c>
      <c r="D375" s="33">
        <f t="shared" si="27"/>
        <v>2011</v>
      </c>
      <c r="E375" s="36">
        <f t="shared" si="28"/>
        <v>40545</v>
      </c>
      <c r="F375" s="31">
        <v>1.8</v>
      </c>
      <c r="G375" s="35">
        <v>0.05</v>
      </c>
      <c r="H375" s="33">
        <f t="shared" si="29"/>
        <v>0</v>
      </c>
    </row>
    <row r="376" spans="1:8" x14ac:dyDescent="0.25">
      <c r="A376" s="31" t="s">
        <v>437</v>
      </c>
      <c r="B376" s="33">
        <f t="shared" si="25"/>
        <v>1</v>
      </c>
      <c r="C376" s="33">
        <f t="shared" si="26"/>
        <v>9</v>
      </c>
      <c r="D376" s="33">
        <f t="shared" si="27"/>
        <v>2011</v>
      </c>
      <c r="E376" s="36">
        <f t="shared" si="28"/>
        <v>40552</v>
      </c>
      <c r="F376" s="31">
        <v>1.62</v>
      </c>
      <c r="G376" s="35">
        <v>0.05</v>
      </c>
      <c r="H376" s="33">
        <f t="shared" si="29"/>
        <v>1</v>
      </c>
    </row>
    <row r="377" spans="1:8" x14ac:dyDescent="0.25">
      <c r="A377" s="31" t="s">
        <v>438</v>
      </c>
      <c r="B377" s="33">
        <f t="shared" si="25"/>
        <v>1</v>
      </c>
      <c r="C377" s="33">
        <f t="shared" si="26"/>
        <v>16</v>
      </c>
      <c r="D377" s="33">
        <f t="shared" si="27"/>
        <v>2011</v>
      </c>
      <c r="E377" s="36">
        <f t="shared" si="28"/>
        <v>40559</v>
      </c>
      <c r="F377" s="31">
        <v>1.62</v>
      </c>
      <c r="G377" s="35">
        <v>0.05</v>
      </c>
      <c r="H377" s="33">
        <f t="shared" si="29"/>
        <v>0</v>
      </c>
    </row>
    <row r="378" spans="1:8" x14ac:dyDescent="0.25">
      <c r="A378" s="31" t="s">
        <v>439</v>
      </c>
      <c r="B378" s="33">
        <f t="shared" si="25"/>
        <v>1</v>
      </c>
      <c r="C378" s="33">
        <f t="shared" si="26"/>
        <v>23</v>
      </c>
      <c r="D378" s="33">
        <f t="shared" si="27"/>
        <v>2011</v>
      </c>
      <c r="E378" s="36">
        <f t="shared" si="28"/>
        <v>40566</v>
      </c>
      <c r="F378" s="31">
        <v>1.68</v>
      </c>
      <c r="G378" s="35">
        <v>0.05</v>
      </c>
      <c r="H378" s="33">
        <f t="shared" si="29"/>
        <v>0</v>
      </c>
    </row>
    <row r="379" spans="1:8" x14ac:dyDescent="0.25">
      <c r="A379" s="31" t="s">
        <v>440</v>
      </c>
      <c r="B379" s="33">
        <f t="shared" si="25"/>
        <v>1</v>
      </c>
      <c r="C379" s="33">
        <f t="shared" si="26"/>
        <v>30</v>
      </c>
      <c r="D379" s="33">
        <f t="shared" si="27"/>
        <v>2011</v>
      </c>
      <c r="E379" s="36">
        <f t="shared" si="28"/>
        <v>40573</v>
      </c>
      <c r="F379" s="31">
        <v>1.5</v>
      </c>
      <c r="G379" s="35">
        <v>0.05</v>
      </c>
      <c r="H379" s="33">
        <f t="shared" si="29"/>
        <v>0</v>
      </c>
    </row>
    <row r="380" spans="1:8" x14ac:dyDescent="0.25">
      <c r="A380" s="31" t="s">
        <v>441</v>
      </c>
      <c r="B380" s="33">
        <f t="shared" si="25"/>
        <v>2</v>
      </c>
      <c r="C380" s="33">
        <f t="shared" si="26"/>
        <v>6</v>
      </c>
      <c r="D380" s="33">
        <f t="shared" si="27"/>
        <v>2011</v>
      </c>
      <c r="E380" s="36">
        <f t="shared" si="28"/>
        <v>40580</v>
      </c>
      <c r="F380" s="31">
        <v>1.46</v>
      </c>
      <c r="G380" s="35">
        <v>0.05</v>
      </c>
      <c r="H380" s="33">
        <f t="shared" si="29"/>
        <v>1</v>
      </c>
    </row>
    <row r="381" spans="1:8" x14ac:dyDescent="0.25">
      <c r="A381" s="31" t="s">
        <v>442</v>
      </c>
      <c r="B381" s="33">
        <f t="shared" si="25"/>
        <v>2</v>
      </c>
      <c r="C381" s="33">
        <f t="shared" si="26"/>
        <v>13</v>
      </c>
      <c r="D381" s="33">
        <f t="shared" si="27"/>
        <v>2011</v>
      </c>
      <c r="E381" s="36">
        <f t="shared" si="28"/>
        <v>40587</v>
      </c>
      <c r="F381" s="31">
        <v>1.32</v>
      </c>
      <c r="G381" s="35">
        <v>0.05</v>
      </c>
      <c r="H381" s="33">
        <f t="shared" si="29"/>
        <v>0</v>
      </c>
    </row>
    <row r="382" spans="1:8" x14ac:dyDescent="0.25">
      <c r="A382" s="31" t="s">
        <v>443</v>
      </c>
      <c r="B382" s="33">
        <f t="shared" si="25"/>
        <v>2</v>
      </c>
      <c r="C382" s="33">
        <f t="shared" si="26"/>
        <v>20</v>
      </c>
      <c r="D382" s="33">
        <f t="shared" si="27"/>
        <v>2011</v>
      </c>
      <c r="E382" s="36">
        <f t="shared" si="28"/>
        <v>40594</v>
      </c>
      <c r="F382" s="31">
        <v>1.28</v>
      </c>
      <c r="G382" s="35">
        <v>0.05</v>
      </c>
      <c r="H382" s="33">
        <f t="shared" si="29"/>
        <v>0</v>
      </c>
    </row>
    <row r="383" spans="1:8" x14ac:dyDescent="0.25">
      <c r="A383" s="31" t="s">
        <v>444</v>
      </c>
      <c r="B383" s="33">
        <f t="shared" si="25"/>
        <v>2</v>
      </c>
      <c r="C383" s="33">
        <f t="shared" si="26"/>
        <v>27</v>
      </c>
      <c r="D383" s="33">
        <f t="shared" si="27"/>
        <v>2011</v>
      </c>
      <c r="E383" s="36">
        <f t="shared" si="28"/>
        <v>40601</v>
      </c>
      <c r="F383" s="31">
        <v>1.32</v>
      </c>
      <c r="G383" s="35">
        <v>0.05</v>
      </c>
      <c r="H383" s="33">
        <f t="shared" si="29"/>
        <v>0</v>
      </c>
    </row>
    <row r="384" spans="1:8" x14ac:dyDescent="0.25">
      <c r="A384" s="31" t="s">
        <v>445</v>
      </c>
      <c r="B384" s="33">
        <f t="shared" si="25"/>
        <v>3</v>
      </c>
      <c r="C384" s="33">
        <f t="shared" si="26"/>
        <v>6</v>
      </c>
      <c r="D384" s="33">
        <f t="shared" si="27"/>
        <v>2011</v>
      </c>
      <c r="E384" s="36">
        <f t="shared" si="28"/>
        <v>40608</v>
      </c>
      <c r="F384" s="31">
        <v>1.26</v>
      </c>
      <c r="G384" s="35">
        <v>0.05</v>
      </c>
      <c r="H384" s="33">
        <f t="shared" si="29"/>
        <v>1</v>
      </c>
    </row>
    <row r="385" spans="1:8" x14ac:dyDescent="0.25">
      <c r="A385" s="31" t="s">
        <v>446</v>
      </c>
      <c r="B385" s="33">
        <f t="shared" si="25"/>
        <v>3</v>
      </c>
      <c r="C385" s="33">
        <f t="shared" si="26"/>
        <v>13</v>
      </c>
      <c r="D385" s="33">
        <f t="shared" si="27"/>
        <v>2011</v>
      </c>
      <c r="E385" s="36">
        <f t="shared" si="28"/>
        <v>40615</v>
      </c>
      <c r="F385" s="31">
        <v>1.1200000000000001</v>
      </c>
      <c r="G385" s="35">
        <v>0.05</v>
      </c>
      <c r="H385" s="33">
        <f t="shared" si="29"/>
        <v>0</v>
      </c>
    </row>
    <row r="386" spans="1:8" x14ac:dyDescent="0.25">
      <c r="A386" s="31" t="s">
        <v>447</v>
      </c>
      <c r="B386" s="33">
        <f t="shared" si="25"/>
        <v>3</v>
      </c>
      <c r="C386" s="33">
        <f t="shared" si="26"/>
        <v>20</v>
      </c>
      <c r="D386" s="33">
        <f t="shared" si="27"/>
        <v>2011</v>
      </c>
      <c r="E386" s="36">
        <f t="shared" si="28"/>
        <v>40622</v>
      </c>
      <c r="F386" s="31">
        <v>1.18</v>
      </c>
      <c r="G386" s="35">
        <v>0.05</v>
      </c>
      <c r="H386" s="33">
        <f t="shared" si="29"/>
        <v>0</v>
      </c>
    </row>
    <row r="387" spans="1:8" x14ac:dyDescent="0.25">
      <c r="A387" s="31" t="s">
        <v>448</v>
      </c>
      <c r="B387" s="33">
        <f t="shared" si="25"/>
        <v>3</v>
      </c>
      <c r="C387" s="33">
        <f t="shared" si="26"/>
        <v>27</v>
      </c>
      <c r="D387" s="33">
        <f t="shared" si="27"/>
        <v>2011</v>
      </c>
      <c r="E387" s="36">
        <f t="shared" si="28"/>
        <v>40629</v>
      </c>
      <c r="F387" s="31">
        <v>1.28</v>
      </c>
      <c r="G387" s="35">
        <v>0.05</v>
      </c>
      <c r="H387" s="33">
        <f t="shared" si="29"/>
        <v>0</v>
      </c>
    </row>
    <row r="388" spans="1:8" x14ac:dyDescent="0.25">
      <c r="A388" s="31" t="s">
        <v>449</v>
      </c>
      <c r="B388" s="33">
        <f t="shared" si="25"/>
        <v>4</v>
      </c>
      <c r="C388" s="33">
        <f t="shared" si="26"/>
        <v>3</v>
      </c>
      <c r="D388" s="33">
        <f t="shared" si="27"/>
        <v>2011</v>
      </c>
      <c r="E388" s="36">
        <f t="shared" si="28"/>
        <v>40636</v>
      </c>
      <c r="F388" s="31">
        <v>1.32</v>
      </c>
      <c r="G388" s="35">
        <v>0.05</v>
      </c>
      <c r="H388" s="33">
        <f t="shared" si="29"/>
        <v>0</v>
      </c>
    </row>
  </sheetData>
  <mergeCells count="8">
    <mergeCell ref="B7:H7"/>
    <mergeCell ref="J7:K8"/>
    <mergeCell ref="B6:H6"/>
    <mergeCell ref="A2:H2"/>
    <mergeCell ref="A1:H1"/>
    <mergeCell ref="B3:H3"/>
    <mergeCell ref="B4:H4"/>
    <mergeCell ref="B5:H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67878-703F-4BA6-BC3B-17A0EB0383FC}">
  <sheetPr codeName="Sheet1"/>
  <dimension ref="A1:F84"/>
  <sheetViews>
    <sheetView zoomScale="90" zoomScaleNormal="90" workbookViewId="0">
      <selection activeCell="A13" sqref="A13"/>
    </sheetView>
  </sheetViews>
  <sheetFormatPr defaultRowHeight="15" x14ac:dyDescent="0.25"/>
  <cols>
    <col min="1" max="1" width="15.28515625" style="1" customWidth="1"/>
    <col min="2" max="2" width="16.7109375" customWidth="1"/>
    <col min="5" max="5" width="12.7109375" customWidth="1"/>
  </cols>
  <sheetData>
    <row r="1" spans="1:6" s="31" customFormat="1" x14ac:dyDescent="0.25">
      <c r="A1" s="59" t="s">
        <v>483</v>
      </c>
      <c r="B1" s="60"/>
      <c r="C1" s="60"/>
      <c r="D1" s="60"/>
      <c r="E1" s="60"/>
      <c r="F1" s="60"/>
    </row>
    <row r="2" spans="1:6" ht="114.6" customHeight="1" x14ac:dyDescent="0.25">
      <c r="A2" s="57" t="s">
        <v>450</v>
      </c>
      <c r="B2" s="58"/>
      <c r="C2" s="58"/>
      <c r="D2" s="58"/>
      <c r="E2" s="58"/>
      <c r="F2" s="58"/>
    </row>
    <row r="3" spans="1:6" s="31" customFormat="1" ht="17.45" customHeight="1" thickBot="1" x14ac:dyDescent="0.3">
      <c r="A3" s="38"/>
      <c r="B3" s="32"/>
      <c r="C3" s="32"/>
      <c r="D3" s="32"/>
      <c r="E3" s="32"/>
      <c r="F3" s="32"/>
    </row>
    <row r="4" spans="1:6" s="2" customFormat="1" ht="48.75" customHeight="1" x14ac:dyDescent="0.25">
      <c r="A4" s="48" t="s">
        <v>474</v>
      </c>
      <c r="B4" s="5" t="s">
        <v>31</v>
      </c>
      <c r="F4" s="37"/>
    </row>
    <row r="5" spans="1:6" x14ac:dyDescent="0.25">
      <c r="A5" s="7">
        <v>37990</v>
      </c>
      <c r="B5" s="3">
        <v>0.8</v>
      </c>
      <c r="E5" s="1"/>
    </row>
    <row r="6" spans="1:6" x14ac:dyDescent="0.25">
      <c r="A6" s="7">
        <v>38020.5</v>
      </c>
      <c r="B6" s="3">
        <v>0.7</v>
      </c>
      <c r="C6" s="31"/>
      <c r="D6" s="31"/>
      <c r="E6" s="1"/>
    </row>
    <row r="7" spans="1:6" x14ac:dyDescent="0.25">
      <c r="A7" s="7">
        <v>38051</v>
      </c>
      <c r="B7" s="3">
        <v>0.66</v>
      </c>
      <c r="C7" s="31"/>
      <c r="D7" s="31"/>
      <c r="E7" s="1"/>
    </row>
    <row r="8" spans="1:6" x14ac:dyDescent="0.25">
      <c r="A8" s="7">
        <v>38081.5</v>
      </c>
      <c r="B8" s="3">
        <v>0.6</v>
      </c>
      <c r="C8" s="31"/>
      <c r="E8" s="1"/>
    </row>
    <row r="9" spans="1:6" x14ac:dyDescent="0.25">
      <c r="A9" s="7">
        <v>38112</v>
      </c>
      <c r="B9" s="3">
        <v>0.6</v>
      </c>
      <c r="C9" s="31"/>
      <c r="E9" s="1"/>
    </row>
    <row r="10" spans="1:6" x14ac:dyDescent="0.25">
      <c r="A10" s="7">
        <v>38142.5</v>
      </c>
      <c r="B10" s="3">
        <v>0.64</v>
      </c>
      <c r="C10" s="31"/>
      <c r="E10" s="1"/>
    </row>
    <row r="11" spans="1:6" x14ac:dyDescent="0.25">
      <c r="A11" s="7">
        <v>38173</v>
      </c>
      <c r="B11" s="3">
        <v>0.64</v>
      </c>
      <c r="C11" s="31"/>
      <c r="E11" s="1"/>
    </row>
    <row r="12" spans="1:6" x14ac:dyDescent="0.25">
      <c r="A12" s="7">
        <v>38203.5</v>
      </c>
      <c r="B12" s="3">
        <v>0.56000000000000005</v>
      </c>
      <c r="C12" s="31"/>
      <c r="E12" s="1"/>
    </row>
    <row r="13" spans="1:6" x14ac:dyDescent="0.25">
      <c r="A13" s="7">
        <v>38234</v>
      </c>
      <c r="B13" s="3">
        <v>0.6</v>
      </c>
      <c r="C13" s="31"/>
      <c r="E13" s="1"/>
    </row>
    <row r="14" spans="1:6" x14ac:dyDescent="0.25">
      <c r="A14" s="7">
        <v>38264.5</v>
      </c>
      <c r="B14" s="3">
        <v>0.62</v>
      </c>
      <c r="C14" s="31"/>
      <c r="E14" s="1"/>
    </row>
    <row r="15" spans="1:6" x14ac:dyDescent="0.25">
      <c r="A15" s="7">
        <v>38295</v>
      </c>
      <c r="B15" s="3">
        <v>0.62</v>
      </c>
      <c r="C15" s="31"/>
      <c r="E15" s="1"/>
    </row>
    <row r="16" spans="1:6" x14ac:dyDescent="0.25">
      <c r="A16" s="7">
        <v>38325.5</v>
      </c>
      <c r="B16" s="3">
        <v>0.56000000000000005</v>
      </c>
      <c r="C16" s="31"/>
      <c r="E16" s="1"/>
    </row>
    <row r="17" spans="1:5" x14ac:dyDescent="0.25">
      <c r="A17" s="7">
        <v>38356</v>
      </c>
      <c r="B17" s="3">
        <v>0.66</v>
      </c>
      <c r="C17" s="31"/>
      <c r="E17" s="1"/>
    </row>
    <row r="18" spans="1:5" x14ac:dyDescent="0.25">
      <c r="A18" s="7">
        <v>38386.5</v>
      </c>
      <c r="B18" s="3">
        <v>0.57999999999999996</v>
      </c>
      <c r="C18" s="31"/>
      <c r="E18" s="1"/>
    </row>
    <row r="19" spans="1:5" x14ac:dyDescent="0.25">
      <c r="A19" s="7">
        <v>38417</v>
      </c>
      <c r="B19" s="3">
        <v>0.54</v>
      </c>
      <c r="C19" s="31"/>
      <c r="E19" s="1"/>
    </row>
    <row r="20" spans="1:5" x14ac:dyDescent="0.25">
      <c r="A20" s="7">
        <v>38447.5</v>
      </c>
      <c r="B20" s="3">
        <v>0.62</v>
      </c>
      <c r="C20" s="31"/>
      <c r="E20" s="1"/>
    </row>
    <row r="21" spans="1:5" x14ac:dyDescent="0.25">
      <c r="A21" s="7">
        <v>38478</v>
      </c>
      <c r="B21" s="3">
        <v>0.52</v>
      </c>
      <c r="C21" s="31"/>
      <c r="E21" s="1"/>
    </row>
    <row r="22" spans="1:5" x14ac:dyDescent="0.25">
      <c r="A22" s="7">
        <v>38508.5</v>
      </c>
      <c r="B22" s="3">
        <v>0.54</v>
      </c>
      <c r="C22" s="31"/>
      <c r="E22" s="1"/>
    </row>
    <row r="23" spans="1:5" x14ac:dyDescent="0.25">
      <c r="A23" s="7">
        <v>38539</v>
      </c>
      <c r="B23" s="3">
        <v>0.57999999999999996</v>
      </c>
      <c r="C23" s="31"/>
      <c r="E23" s="1"/>
    </row>
    <row r="24" spans="1:5" x14ac:dyDescent="0.25">
      <c r="A24" s="7">
        <v>38569.5</v>
      </c>
      <c r="B24" s="3">
        <v>0.5</v>
      </c>
      <c r="C24" s="31"/>
      <c r="E24" s="1"/>
    </row>
    <row r="25" spans="1:5" x14ac:dyDescent="0.25">
      <c r="A25" s="7">
        <v>38600</v>
      </c>
      <c r="B25" s="3">
        <v>0.57999999999999996</v>
      </c>
      <c r="C25" s="31"/>
      <c r="E25" s="1"/>
    </row>
    <row r="26" spans="1:5" x14ac:dyDescent="0.25">
      <c r="A26" s="7">
        <v>38630.5</v>
      </c>
      <c r="B26" s="3">
        <v>0.56000000000000005</v>
      </c>
      <c r="C26" s="31"/>
      <c r="E26" s="1"/>
    </row>
    <row r="27" spans="1:5" x14ac:dyDescent="0.25">
      <c r="A27" s="7">
        <v>38661</v>
      </c>
      <c r="B27" s="3">
        <v>0.57999999999999996</v>
      </c>
      <c r="C27" s="31"/>
      <c r="E27" s="1"/>
    </row>
    <row r="28" spans="1:5" x14ac:dyDescent="0.25">
      <c r="A28" s="7">
        <v>38691.5</v>
      </c>
      <c r="B28" s="3">
        <v>0.56000000000000005</v>
      </c>
      <c r="C28" s="31"/>
      <c r="E28" s="1"/>
    </row>
    <row r="29" spans="1:5" x14ac:dyDescent="0.25">
      <c r="A29" s="7">
        <v>38722</v>
      </c>
      <c r="B29" s="3">
        <v>0.66</v>
      </c>
      <c r="C29" s="31"/>
      <c r="E29" s="1"/>
    </row>
    <row r="30" spans="1:5" x14ac:dyDescent="0.25">
      <c r="A30" s="7">
        <v>38752.5</v>
      </c>
      <c r="B30" s="3">
        <v>0.54</v>
      </c>
      <c r="C30" s="31"/>
      <c r="E30" s="1"/>
    </row>
    <row r="31" spans="1:5" x14ac:dyDescent="0.25">
      <c r="A31" s="7">
        <v>38783</v>
      </c>
      <c r="B31" s="3">
        <v>0.52</v>
      </c>
      <c r="C31" s="31"/>
      <c r="E31" s="1"/>
    </row>
    <row r="32" spans="1:5" x14ac:dyDescent="0.25">
      <c r="A32" s="7">
        <v>38813.5</v>
      </c>
      <c r="B32" s="3">
        <v>0.57999999999999996</v>
      </c>
      <c r="C32" s="31"/>
      <c r="E32" s="1"/>
    </row>
    <row r="33" spans="1:5" x14ac:dyDescent="0.25">
      <c r="A33" s="7">
        <v>38844</v>
      </c>
      <c r="B33" s="3">
        <v>0.52</v>
      </c>
      <c r="C33" s="31"/>
      <c r="E33" s="1"/>
    </row>
    <row r="34" spans="1:5" x14ac:dyDescent="0.25">
      <c r="A34" s="7">
        <v>38874.5</v>
      </c>
      <c r="B34" s="3">
        <v>0.54</v>
      </c>
      <c r="C34" s="31"/>
      <c r="E34" s="1"/>
    </row>
    <row r="35" spans="1:5" x14ac:dyDescent="0.25">
      <c r="A35" s="7">
        <v>38905</v>
      </c>
      <c r="B35" s="3">
        <v>0.57999999999999996</v>
      </c>
      <c r="C35" s="31"/>
      <c r="E35" s="1"/>
    </row>
    <row r="36" spans="1:5" x14ac:dyDescent="0.25">
      <c r="A36" s="7">
        <v>38935.5</v>
      </c>
      <c r="B36" s="3">
        <v>0.54</v>
      </c>
      <c r="C36" s="31"/>
      <c r="E36" s="1"/>
    </row>
    <row r="37" spans="1:5" x14ac:dyDescent="0.25">
      <c r="A37" s="7">
        <v>38966</v>
      </c>
      <c r="B37" s="3">
        <v>0.54</v>
      </c>
      <c r="C37" s="31"/>
      <c r="E37" s="1"/>
    </row>
    <row r="38" spans="1:5" x14ac:dyDescent="0.25">
      <c r="A38" s="7">
        <v>38996.5</v>
      </c>
      <c r="B38" s="3">
        <v>0.56000000000000005</v>
      </c>
      <c r="C38" s="31"/>
      <c r="E38" s="1"/>
    </row>
    <row r="39" spans="1:5" x14ac:dyDescent="0.25">
      <c r="A39" s="7">
        <v>39027</v>
      </c>
      <c r="B39" s="3">
        <v>0.6</v>
      </c>
      <c r="C39" s="31"/>
      <c r="E39" s="1"/>
    </row>
    <row r="40" spans="1:5" x14ac:dyDescent="0.25">
      <c r="A40" s="7">
        <v>39057.5</v>
      </c>
      <c r="B40" s="3">
        <v>0.57999999999999996</v>
      </c>
      <c r="C40" s="31"/>
      <c r="E40" s="1"/>
    </row>
    <row r="41" spans="1:5" x14ac:dyDescent="0.25">
      <c r="A41" s="7">
        <v>39088</v>
      </c>
      <c r="B41" s="3">
        <v>0.7</v>
      </c>
      <c r="C41" s="31"/>
      <c r="E41" s="1"/>
    </row>
    <row r="42" spans="1:5" x14ac:dyDescent="0.25">
      <c r="A42" s="7">
        <v>39118.5</v>
      </c>
      <c r="B42" s="3">
        <v>0.6</v>
      </c>
      <c r="C42" s="31"/>
      <c r="E42" s="1"/>
    </row>
    <row r="43" spans="1:5" x14ac:dyDescent="0.25">
      <c r="A43" s="7">
        <v>39149</v>
      </c>
      <c r="B43" s="3">
        <v>0.57999999999999996</v>
      </c>
      <c r="C43" s="31"/>
      <c r="E43" s="1"/>
    </row>
    <row r="44" spans="1:5" x14ac:dyDescent="0.25">
      <c r="A44" s="7">
        <v>39179.5</v>
      </c>
      <c r="B44" s="3">
        <v>0.6</v>
      </c>
      <c r="C44" s="31"/>
      <c r="E44" s="1"/>
    </row>
    <row r="45" spans="1:5" x14ac:dyDescent="0.25">
      <c r="A45" s="7">
        <v>39210</v>
      </c>
      <c r="B45" s="3">
        <v>0.56000000000000005</v>
      </c>
      <c r="C45" s="31"/>
      <c r="E45" s="1"/>
    </row>
    <row r="46" spans="1:5" x14ac:dyDescent="0.25">
      <c r="A46" s="7">
        <v>39240.5</v>
      </c>
      <c r="B46" s="3">
        <v>0.6</v>
      </c>
      <c r="C46" s="31"/>
      <c r="E46" s="1"/>
    </row>
    <row r="47" spans="1:5" x14ac:dyDescent="0.25">
      <c r="A47" s="7">
        <v>39271</v>
      </c>
      <c r="B47" s="3">
        <v>0.62</v>
      </c>
      <c r="C47" s="31"/>
      <c r="E47" s="1"/>
    </row>
    <row r="48" spans="1:5" x14ac:dyDescent="0.25">
      <c r="A48" s="7">
        <v>39301.5</v>
      </c>
      <c r="B48" s="3">
        <v>0.57999999999999996</v>
      </c>
      <c r="C48" s="31"/>
      <c r="E48" s="1"/>
    </row>
    <row r="49" spans="1:5" x14ac:dyDescent="0.25">
      <c r="A49" s="7">
        <v>39332</v>
      </c>
      <c r="B49" s="3">
        <v>0.57999999999999996</v>
      </c>
      <c r="C49" s="31"/>
      <c r="E49" s="1"/>
    </row>
    <row r="50" spans="1:5" x14ac:dyDescent="0.25">
      <c r="A50" s="7">
        <v>39362.5</v>
      </c>
      <c r="B50" s="3">
        <v>0.6</v>
      </c>
      <c r="C50" s="31"/>
      <c r="E50" s="1"/>
    </row>
    <row r="51" spans="1:5" x14ac:dyDescent="0.25">
      <c r="A51" s="7">
        <v>39393</v>
      </c>
      <c r="B51" s="3">
        <v>0.66</v>
      </c>
      <c r="C51" s="31"/>
      <c r="E51" s="1"/>
    </row>
    <row r="52" spans="1:5" x14ac:dyDescent="0.25">
      <c r="A52" s="7">
        <v>39423.5</v>
      </c>
      <c r="B52" s="3">
        <v>0.68</v>
      </c>
      <c r="C52" s="31"/>
      <c r="E52" s="1"/>
    </row>
    <row r="53" spans="1:5" x14ac:dyDescent="0.25">
      <c r="A53" s="7">
        <v>39454</v>
      </c>
      <c r="B53" s="3">
        <v>0.84</v>
      </c>
      <c r="C53" s="31"/>
      <c r="E53" s="1"/>
    </row>
    <row r="54" spans="1:5" x14ac:dyDescent="0.25">
      <c r="A54" s="7">
        <v>39484.5</v>
      </c>
      <c r="B54" s="3">
        <v>0.72</v>
      </c>
      <c r="C54" s="31"/>
      <c r="E54" s="1"/>
    </row>
    <row r="55" spans="1:5" x14ac:dyDescent="0.25">
      <c r="A55" s="7">
        <v>39515</v>
      </c>
      <c r="B55" s="3">
        <v>0.72</v>
      </c>
      <c r="C55" s="31"/>
      <c r="E55" s="1"/>
    </row>
    <row r="56" spans="1:5" x14ac:dyDescent="0.25">
      <c r="A56" s="7">
        <v>39545.5</v>
      </c>
      <c r="B56" s="3">
        <v>0.76</v>
      </c>
      <c r="C56" s="31"/>
      <c r="E56" s="1"/>
    </row>
    <row r="57" spans="1:5" x14ac:dyDescent="0.25">
      <c r="A57" s="7">
        <v>39576</v>
      </c>
      <c r="B57" s="3">
        <v>0.66</v>
      </c>
      <c r="C57" s="31"/>
      <c r="E57" s="1"/>
    </row>
    <row r="58" spans="1:5" x14ac:dyDescent="0.25">
      <c r="A58" s="7">
        <v>39606.5</v>
      </c>
      <c r="B58" s="3">
        <v>0.8</v>
      </c>
      <c r="C58" s="31"/>
      <c r="E58" s="1"/>
    </row>
    <row r="59" spans="1:5" x14ac:dyDescent="0.25">
      <c r="A59" s="7">
        <v>39637</v>
      </c>
      <c r="B59" s="3">
        <v>0.9</v>
      </c>
      <c r="C59" s="31"/>
      <c r="E59" s="1"/>
    </row>
    <row r="60" spans="1:5" x14ac:dyDescent="0.25">
      <c r="A60" s="7">
        <v>39667.5</v>
      </c>
      <c r="B60" s="3">
        <v>0.86</v>
      </c>
      <c r="C60" s="31"/>
      <c r="E60" s="1"/>
    </row>
    <row r="61" spans="1:5" x14ac:dyDescent="0.25">
      <c r="A61" s="7">
        <v>39698</v>
      </c>
      <c r="B61" s="3">
        <v>1.02</v>
      </c>
      <c r="C61" s="31"/>
      <c r="E61" s="1"/>
    </row>
    <row r="62" spans="1:5" x14ac:dyDescent="0.25">
      <c r="A62" s="7">
        <v>39728.5</v>
      </c>
      <c r="B62" s="3">
        <v>1.18</v>
      </c>
      <c r="C62" s="31"/>
      <c r="E62" s="1"/>
    </row>
    <row r="63" spans="1:5" x14ac:dyDescent="0.25">
      <c r="A63" s="7">
        <v>39759</v>
      </c>
      <c r="B63" s="3">
        <v>1.38</v>
      </c>
      <c r="C63" s="31"/>
      <c r="E63" s="1"/>
    </row>
    <row r="64" spans="1:5" x14ac:dyDescent="0.25">
      <c r="A64" s="7">
        <v>39789.5</v>
      </c>
      <c r="B64" s="3">
        <v>1.62</v>
      </c>
      <c r="C64" s="31"/>
      <c r="E64" s="1"/>
    </row>
    <row r="65" spans="1:5" x14ac:dyDescent="0.25">
      <c r="A65" s="7">
        <v>39820</v>
      </c>
      <c r="B65" s="3">
        <v>2.02</v>
      </c>
      <c r="C65" s="31"/>
      <c r="E65" s="1"/>
    </row>
    <row r="66" spans="1:5" x14ac:dyDescent="0.25">
      <c r="A66" s="7">
        <v>39850.5</v>
      </c>
      <c r="B66" s="3">
        <v>2.02</v>
      </c>
      <c r="C66" s="31"/>
      <c r="E66" s="1"/>
    </row>
    <row r="67" spans="1:5" x14ac:dyDescent="0.25">
      <c r="A67" s="7">
        <v>39881</v>
      </c>
      <c r="B67" s="3">
        <v>2.06</v>
      </c>
      <c r="C67" s="31"/>
      <c r="E67" s="1"/>
    </row>
    <row r="68" spans="1:5" x14ac:dyDescent="0.25">
      <c r="A68" s="7">
        <v>39911.5</v>
      </c>
      <c r="B68" s="3">
        <v>1.9</v>
      </c>
      <c r="C68" s="31"/>
      <c r="E68" s="1"/>
    </row>
    <row r="69" spans="1:5" x14ac:dyDescent="0.25">
      <c r="A69" s="7">
        <v>39942</v>
      </c>
      <c r="B69" s="3">
        <v>1.76</v>
      </c>
      <c r="C69" s="31"/>
      <c r="E69" s="1"/>
    </row>
    <row r="70" spans="1:5" x14ac:dyDescent="0.25">
      <c r="A70" s="7">
        <v>39972.5</v>
      </c>
      <c r="B70" s="3">
        <v>1.94</v>
      </c>
      <c r="C70" s="31"/>
      <c r="E70" s="1"/>
    </row>
    <row r="71" spans="1:5" x14ac:dyDescent="0.25">
      <c r="A71" s="7">
        <v>40003</v>
      </c>
      <c r="B71" s="3">
        <v>2.06</v>
      </c>
      <c r="C71" s="31"/>
      <c r="E71" s="1"/>
    </row>
    <row r="72" spans="1:5" x14ac:dyDescent="0.25">
      <c r="A72" s="7">
        <v>40033.5</v>
      </c>
      <c r="B72" s="3">
        <v>1.9</v>
      </c>
      <c r="C72" s="31"/>
      <c r="E72" s="1"/>
    </row>
    <row r="73" spans="1:5" x14ac:dyDescent="0.25">
      <c r="A73" s="7">
        <v>40064</v>
      </c>
      <c r="B73" s="3">
        <v>1.82</v>
      </c>
      <c r="C73" s="31"/>
      <c r="E73" s="1"/>
    </row>
    <row r="74" spans="1:5" x14ac:dyDescent="0.25">
      <c r="A74" s="7">
        <v>40094.5</v>
      </c>
      <c r="B74" s="3">
        <v>1.96</v>
      </c>
      <c r="C74" s="31"/>
      <c r="E74" s="1"/>
    </row>
    <row r="75" spans="1:5" x14ac:dyDescent="0.25">
      <c r="A75" s="7">
        <v>40125</v>
      </c>
      <c r="B75" s="3">
        <v>2.08</v>
      </c>
      <c r="C75" s="31"/>
      <c r="E75" s="1"/>
    </row>
    <row r="76" spans="1:5" x14ac:dyDescent="0.25">
      <c r="A76" s="7">
        <v>40155.5</v>
      </c>
      <c r="B76" s="3">
        <v>1.96</v>
      </c>
      <c r="C76" s="31"/>
      <c r="E76" s="1"/>
    </row>
    <row r="77" spans="1:5" x14ac:dyDescent="0.25">
      <c r="A77" s="7">
        <v>40186</v>
      </c>
      <c r="B77" s="3">
        <v>2.2000000000000002</v>
      </c>
      <c r="C77" s="31"/>
      <c r="E77" s="1"/>
    </row>
    <row r="78" spans="1:5" x14ac:dyDescent="0.25">
      <c r="A78" s="7">
        <v>40216.5</v>
      </c>
      <c r="B78" s="3">
        <v>1.92</v>
      </c>
      <c r="C78" s="31"/>
      <c r="E78" s="1"/>
    </row>
    <row r="79" spans="1:5" x14ac:dyDescent="0.25">
      <c r="A79" s="7">
        <v>40247</v>
      </c>
      <c r="B79" s="3">
        <v>1.88</v>
      </c>
      <c r="C79" s="31"/>
      <c r="E79" s="1"/>
    </row>
    <row r="80" spans="1:5" x14ac:dyDescent="0.25">
      <c r="A80" s="7">
        <v>40277.5</v>
      </c>
      <c r="B80" s="3">
        <v>2.2200000000000002</v>
      </c>
      <c r="C80" s="31"/>
      <c r="E80" s="1"/>
    </row>
    <row r="81" spans="1:5" x14ac:dyDescent="0.25">
      <c r="A81" s="7">
        <v>40308</v>
      </c>
      <c r="B81" s="3">
        <v>1.66</v>
      </c>
      <c r="C81" s="31"/>
      <c r="E81" s="1"/>
    </row>
    <row r="82" spans="1:5" x14ac:dyDescent="0.25">
      <c r="A82" s="7">
        <v>40338.5</v>
      </c>
      <c r="B82" s="3">
        <v>2.04</v>
      </c>
      <c r="C82" s="31"/>
      <c r="E82" s="1"/>
    </row>
    <row r="83" spans="1:5" x14ac:dyDescent="0.25">
      <c r="A83" s="7">
        <v>40369</v>
      </c>
      <c r="B83" s="3">
        <v>2.58</v>
      </c>
      <c r="C83" s="31"/>
      <c r="E83" s="1"/>
    </row>
    <row r="84" spans="1:5" x14ac:dyDescent="0.25">
      <c r="A84" s="7">
        <v>40399.5</v>
      </c>
      <c r="B84" s="3">
        <v>1.72</v>
      </c>
      <c r="C84" s="31"/>
      <c r="E84" s="1"/>
    </row>
  </sheetData>
  <mergeCells count="2">
    <mergeCell ref="A2:F2"/>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08E9A-2A8B-4FE4-B609-3DFA3C35F614}">
  <sheetPr codeName="Sheet2"/>
  <dimension ref="A1:N37"/>
  <sheetViews>
    <sheetView zoomScale="90" zoomScaleNormal="90" workbookViewId="0">
      <selection activeCell="B25" sqref="B25:F25"/>
    </sheetView>
  </sheetViews>
  <sheetFormatPr defaultRowHeight="15" x14ac:dyDescent="0.25"/>
  <cols>
    <col min="1" max="1" width="32.28515625" customWidth="1"/>
    <col min="2" max="255" width="8" customWidth="1"/>
  </cols>
  <sheetData>
    <row r="1" spans="1:6" ht="33.6" customHeight="1" x14ac:dyDescent="0.25">
      <c r="A1" s="56" t="s">
        <v>466</v>
      </c>
      <c r="B1" s="56"/>
      <c r="C1" s="56"/>
      <c r="D1" s="56"/>
      <c r="E1" s="56"/>
      <c r="F1" s="56"/>
    </row>
    <row r="2" spans="1:6" ht="70.150000000000006" customHeight="1" x14ac:dyDescent="0.25">
      <c r="A2" s="52" t="s">
        <v>63</v>
      </c>
      <c r="B2" s="52"/>
      <c r="C2" s="52"/>
      <c r="D2" s="52"/>
      <c r="E2" s="52"/>
      <c r="F2" s="52"/>
    </row>
    <row r="3" spans="1:6" x14ac:dyDescent="0.25">
      <c r="A3" s="30"/>
      <c r="B3" s="30"/>
      <c r="C3" s="30"/>
      <c r="D3" s="30"/>
      <c r="E3" s="30"/>
      <c r="F3" s="30"/>
    </row>
    <row r="4" spans="1:6" x14ac:dyDescent="0.25">
      <c r="A4" s="30"/>
      <c r="B4" s="30"/>
      <c r="C4" s="30"/>
      <c r="D4" s="30"/>
      <c r="E4" s="30"/>
      <c r="F4" s="30"/>
    </row>
    <row r="5" spans="1:6" x14ac:dyDescent="0.25">
      <c r="A5" s="30"/>
      <c r="B5" s="30"/>
      <c r="C5" s="30"/>
      <c r="D5" s="30"/>
      <c r="E5" s="30"/>
      <c r="F5" s="30"/>
    </row>
    <row r="6" spans="1:6" x14ac:dyDescent="0.25">
      <c r="A6" s="30"/>
      <c r="B6" s="30"/>
      <c r="C6" s="30"/>
      <c r="D6" s="30"/>
      <c r="E6" s="30"/>
      <c r="F6" s="30"/>
    </row>
    <row r="7" spans="1:6" x14ac:dyDescent="0.25">
      <c r="A7" s="30"/>
      <c r="B7" s="30"/>
      <c r="C7" s="30"/>
      <c r="D7" s="30"/>
      <c r="E7" s="30"/>
      <c r="F7" s="30"/>
    </row>
    <row r="8" spans="1:6" x14ac:dyDescent="0.25">
      <c r="A8" s="30"/>
      <c r="B8" s="30"/>
      <c r="C8" s="30"/>
      <c r="D8" s="30"/>
      <c r="E8" s="30"/>
      <c r="F8" s="30"/>
    </row>
    <row r="9" spans="1:6" x14ac:dyDescent="0.25">
      <c r="A9" s="30"/>
      <c r="B9" s="30"/>
      <c r="C9" s="30"/>
      <c r="D9" s="30"/>
      <c r="E9" s="30"/>
      <c r="F9" s="30"/>
    </row>
    <row r="10" spans="1:6" x14ac:dyDescent="0.25">
      <c r="A10" s="30"/>
      <c r="B10" s="30"/>
      <c r="C10" s="30"/>
      <c r="D10" s="30"/>
      <c r="E10" s="30"/>
      <c r="F10" s="30"/>
    </row>
    <row r="11" spans="1:6" x14ac:dyDescent="0.25">
      <c r="A11" s="30"/>
      <c r="B11" s="30"/>
      <c r="C11" s="30"/>
      <c r="D11" s="30"/>
      <c r="E11" s="30"/>
      <c r="F11" s="30"/>
    </row>
    <row r="12" spans="1:6" x14ac:dyDescent="0.25">
      <c r="A12" s="30"/>
      <c r="B12" s="30"/>
      <c r="C12" s="30"/>
      <c r="D12" s="30"/>
      <c r="E12" s="30"/>
      <c r="F12" s="30"/>
    </row>
    <row r="13" spans="1:6" x14ac:dyDescent="0.25">
      <c r="A13" s="30"/>
      <c r="B13" s="30"/>
      <c r="C13" s="30"/>
      <c r="D13" s="30"/>
      <c r="E13" s="30"/>
      <c r="F13" s="30"/>
    </row>
    <row r="14" spans="1:6" x14ac:dyDescent="0.25">
      <c r="A14" s="30"/>
      <c r="B14" s="30"/>
      <c r="C14" s="30"/>
      <c r="D14" s="30"/>
      <c r="E14" s="30"/>
      <c r="F14" s="30"/>
    </row>
    <row r="15" spans="1:6" x14ac:dyDescent="0.25">
      <c r="A15" s="30"/>
      <c r="B15" s="30"/>
      <c r="C15" s="30"/>
      <c r="D15" s="30"/>
      <c r="E15" s="30"/>
      <c r="F15" s="30"/>
    </row>
    <row r="16" spans="1:6" ht="15.75" x14ac:dyDescent="0.25">
      <c r="A16" s="65" t="s">
        <v>34</v>
      </c>
      <c r="B16" s="62"/>
      <c r="C16" s="62"/>
      <c r="D16" s="62"/>
      <c r="E16" s="62"/>
      <c r="F16" s="62"/>
    </row>
    <row r="17" spans="1:14" ht="15.75" x14ac:dyDescent="0.25">
      <c r="A17" s="65" t="s">
        <v>35</v>
      </c>
      <c r="B17" s="62"/>
      <c r="C17" s="62"/>
      <c r="D17" s="62"/>
      <c r="E17" s="62"/>
      <c r="F17" s="62"/>
    </row>
    <row r="18" spans="1:14" x14ac:dyDescent="0.25">
      <c r="A18" s="62"/>
      <c r="B18" s="62"/>
      <c r="C18" s="62"/>
      <c r="D18" s="62"/>
      <c r="E18" s="62"/>
      <c r="F18" s="62"/>
    </row>
    <row r="19" spans="1:14" x14ac:dyDescent="0.25">
      <c r="A19" s="26" t="s">
        <v>36</v>
      </c>
      <c r="B19" s="63" t="s">
        <v>37</v>
      </c>
      <c r="C19" s="62"/>
      <c r="D19" s="62"/>
      <c r="E19" s="62"/>
      <c r="F19" s="62"/>
    </row>
    <row r="20" spans="1:14" x14ac:dyDescent="0.25">
      <c r="A20" s="61" t="s">
        <v>38</v>
      </c>
      <c r="B20" s="62"/>
      <c r="C20" s="62"/>
      <c r="D20" s="62"/>
      <c r="E20" s="62"/>
      <c r="F20" s="62"/>
    </row>
    <row r="21" spans="1:14" x14ac:dyDescent="0.25">
      <c r="A21" s="26" t="s">
        <v>39</v>
      </c>
      <c r="B21" s="63" t="s">
        <v>40</v>
      </c>
      <c r="C21" s="62"/>
      <c r="D21" s="62"/>
      <c r="E21" s="62"/>
      <c r="F21" s="62"/>
    </row>
    <row r="22" spans="1:14" x14ac:dyDescent="0.25">
      <c r="A22" s="26" t="s">
        <v>41</v>
      </c>
      <c r="B22" s="63" t="s">
        <v>42</v>
      </c>
      <c r="C22" s="62"/>
      <c r="D22" s="62"/>
      <c r="E22" s="62"/>
      <c r="F22" s="62"/>
    </row>
    <row r="23" spans="1:14" x14ac:dyDescent="0.25">
      <c r="A23" s="26" t="s">
        <v>43</v>
      </c>
      <c r="B23" s="63" t="s">
        <v>44</v>
      </c>
      <c r="C23" s="62"/>
      <c r="D23" s="62"/>
      <c r="E23" s="62"/>
      <c r="F23" s="62"/>
    </row>
    <row r="24" spans="1:14" x14ac:dyDescent="0.25">
      <c r="A24" s="26" t="s">
        <v>45</v>
      </c>
      <c r="B24" s="63" t="s">
        <v>46</v>
      </c>
      <c r="C24" s="62"/>
      <c r="D24" s="62"/>
      <c r="E24" s="62"/>
      <c r="F24" s="62"/>
    </row>
    <row r="25" spans="1:14" x14ac:dyDescent="0.25">
      <c r="A25" s="26" t="s">
        <v>47</v>
      </c>
      <c r="B25" s="64" t="s">
        <v>48</v>
      </c>
      <c r="C25" s="62"/>
      <c r="D25" s="62"/>
      <c r="E25" s="62"/>
      <c r="F25" s="62"/>
    </row>
    <row r="27" spans="1:14" ht="15.75" thickBot="1" x14ac:dyDescent="0.3">
      <c r="A27" s="27" t="s">
        <v>49</v>
      </c>
      <c r="B27" s="27" t="s">
        <v>50</v>
      </c>
      <c r="C27" s="27" t="s">
        <v>51</v>
      </c>
      <c r="D27" s="27" t="s">
        <v>52</v>
      </c>
      <c r="E27" s="27" t="s">
        <v>53</v>
      </c>
      <c r="F27" s="27" t="s">
        <v>54</v>
      </c>
      <c r="G27" s="27" t="s">
        <v>55</v>
      </c>
      <c r="H27" s="27" t="s">
        <v>56</v>
      </c>
      <c r="I27" s="27" t="s">
        <v>57</v>
      </c>
      <c r="J27" s="27" t="s">
        <v>58</v>
      </c>
      <c r="K27" s="27" t="s">
        <v>59</v>
      </c>
      <c r="L27" s="27" t="s">
        <v>60</v>
      </c>
      <c r="M27" s="27" t="s">
        <v>61</v>
      </c>
      <c r="N27" s="27" t="s">
        <v>62</v>
      </c>
    </row>
    <row r="28" spans="1:14" ht="15.75" thickTop="1" x14ac:dyDescent="0.25">
      <c r="A28" s="28">
        <v>2001</v>
      </c>
      <c r="B28" s="29">
        <v>4.7</v>
      </c>
      <c r="C28" s="29">
        <v>4.5999999999999996</v>
      </c>
      <c r="D28" s="29">
        <v>4.5</v>
      </c>
      <c r="E28" s="29">
        <v>4.2</v>
      </c>
      <c r="F28" s="29">
        <v>4.0999999999999996</v>
      </c>
      <c r="G28" s="29">
        <v>4.7</v>
      </c>
      <c r="H28" s="29">
        <v>4.7</v>
      </c>
      <c r="I28" s="29">
        <v>4.9000000000000004</v>
      </c>
      <c r="J28" s="29">
        <v>4.7</v>
      </c>
      <c r="K28" s="29">
        <v>5</v>
      </c>
      <c r="L28" s="29">
        <v>5.3</v>
      </c>
      <c r="M28" s="29">
        <v>5.4</v>
      </c>
      <c r="N28" s="29">
        <v>4.7</v>
      </c>
    </row>
    <row r="29" spans="1:14" x14ac:dyDescent="0.25">
      <c r="A29" s="28">
        <v>2002</v>
      </c>
      <c r="B29" s="29">
        <v>6.3</v>
      </c>
      <c r="C29" s="29">
        <v>6.1</v>
      </c>
      <c r="D29" s="29">
        <v>6.1</v>
      </c>
      <c r="E29" s="29">
        <v>5.7</v>
      </c>
      <c r="F29" s="29">
        <v>5.5</v>
      </c>
      <c r="G29" s="29">
        <v>6</v>
      </c>
      <c r="H29" s="29">
        <v>5.9</v>
      </c>
      <c r="I29" s="29">
        <v>5.7</v>
      </c>
      <c r="J29" s="29">
        <v>5.4</v>
      </c>
      <c r="K29" s="29">
        <v>5.3</v>
      </c>
      <c r="L29" s="29">
        <v>5.6</v>
      </c>
      <c r="M29" s="29">
        <v>5.7</v>
      </c>
      <c r="N29" s="29">
        <v>5.8</v>
      </c>
    </row>
    <row r="30" spans="1:14" x14ac:dyDescent="0.25">
      <c r="A30" s="28">
        <v>2003</v>
      </c>
      <c r="B30" s="29">
        <v>6.5</v>
      </c>
      <c r="C30" s="29">
        <v>6.4</v>
      </c>
      <c r="D30" s="29">
        <v>6.2</v>
      </c>
      <c r="E30" s="29">
        <v>5.8</v>
      </c>
      <c r="F30" s="29">
        <v>5.8</v>
      </c>
      <c r="G30" s="29">
        <v>6.5</v>
      </c>
      <c r="H30" s="29">
        <v>6.3</v>
      </c>
      <c r="I30" s="29">
        <v>6</v>
      </c>
      <c r="J30" s="29">
        <v>5.8</v>
      </c>
      <c r="K30" s="29">
        <v>5.6</v>
      </c>
      <c r="L30" s="29">
        <v>5.6</v>
      </c>
      <c r="M30" s="29">
        <v>5.4</v>
      </c>
      <c r="N30" s="29">
        <v>6</v>
      </c>
    </row>
    <row r="31" spans="1:14" x14ac:dyDescent="0.25">
      <c r="A31" s="28">
        <v>2004</v>
      </c>
      <c r="B31" s="29">
        <v>6.3</v>
      </c>
      <c r="C31" s="29">
        <v>6</v>
      </c>
      <c r="D31" s="29">
        <v>6</v>
      </c>
      <c r="E31" s="29">
        <v>5.4</v>
      </c>
      <c r="F31" s="29">
        <v>5.3</v>
      </c>
      <c r="G31" s="29">
        <v>5.8</v>
      </c>
      <c r="H31" s="29">
        <v>5.7</v>
      </c>
      <c r="I31" s="29">
        <v>5.4</v>
      </c>
      <c r="J31" s="29">
        <v>5.0999999999999996</v>
      </c>
      <c r="K31" s="29">
        <v>5.0999999999999996</v>
      </c>
      <c r="L31" s="29">
        <v>5.2</v>
      </c>
      <c r="M31" s="29">
        <v>5.0999999999999996</v>
      </c>
      <c r="N31" s="29">
        <v>5.5</v>
      </c>
    </row>
    <row r="32" spans="1:14" x14ac:dyDescent="0.25">
      <c r="A32" s="28">
        <v>2005</v>
      </c>
      <c r="B32" s="29">
        <v>5.7</v>
      </c>
      <c r="C32" s="29">
        <v>5.8</v>
      </c>
      <c r="D32" s="29">
        <v>5.4</v>
      </c>
      <c r="E32" s="29">
        <v>4.9000000000000004</v>
      </c>
      <c r="F32" s="29">
        <v>4.9000000000000004</v>
      </c>
      <c r="G32" s="29">
        <v>5.2</v>
      </c>
      <c r="H32" s="29">
        <v>5.2</v>
      </c>
      <c r="I32" s="29">
        <v>4.9000000000000004</v>
      </c>
      <c r="J32" s="29">
        <v>4.8</v>
      </c>
      <c r="K32" s="29">
        <v>4.5999999999999996</v>
      </c>
      <c r="L32" s="29">
        <v>4.8</v>
      </c>
      <c r="M32" s="29">
        <v>4.5999999999999996</v>
      </c>
      <c r="N32" s="29">
        <v>5.0999999999999996</v>
      </c>
    </row>
    <row r="33" spans="1:14" x14ac:dyDescent="0.25">
      <c r="A33" s="28">
        <v>2006</v>
      </c>
      <c r="B33" s="29">
        <v>5.0999999999999996</v>
      </c>
      <c r="C33" s="29">
        <v>5.0999999999999996</v>
      </c>
      <c r="D33" s="29">
        <v>4.8</v>
      </c>
      <c r="E33" s="29">
        <v>4.5</v>
      </c>
      <c r="F33" s="29">
        <v>4.4000000000000004</v>
      </c>
      <c r="G33" s="29">
        <v>4.8</v>
      </c>
      <c r="H33" s="29">
        <v>5</v>
      </c>
      <c r="I33" s="29">
        <v>4.5999999999999996</v>
      </c>
      <c r="J33" s="29">
        <v>4.4000000000000004</v>
      </c>
      <c r="K33" s="29">
        <v>4.0999999999999996</v>
      </c>
      <c r="L33" s="29">
        <v>4.3</v>
      </c>
      <c r="M33" s="29">
        <v>4.3</v>
      </c>
      <c r="N33" s="29">
        <v>4.5999999999999996</v>
      </c>
    </row>
    <row r="34" spans="1:14" x14ac:dyDescent="0.25">
      <c r="A34" s="28">
        <v>2007</v>
      </c>
      <c r="B34" s="29">
        <v>5</v>
      </c>
      <c r="C34" s="29">
        <v>4.9000000000000004</v>
      </c>
      <c r="D34" s="29">
        <v>4.5</v>
      </c>
      <c r="E34" s="29">
        <v>4.3</v>
      </c>
      <c r="F34" s="29">
        <v>4.3</v>
      </c>
      <c r="G34" s="29">
        <v>4.7</v>
      </c>
      <c r="H34" s="29">
        <v>4.9000000000000004</v>
      </c>
      <c r="I34" s="29">
        <v>4.5999999999999996</v>
      </c>
      <c r="J34" s="29">
        <v>4.5</v>
      </c>
      <c r="K34" s="29">
        <v>4.4000000000000004</v>
      </c>
      <c r="L34" s="29">
        <v>4.5</v>
      </c>
      <c r="M34" s="29">
        <v>4.8</v>
      </c>
      <c r="N34" s="29">
        <v>4.5999999999999996</v>
      </c>
    </row>
    <row r="35" spans="1:14" x14ac:dyDescent="0.25">
      <c r="A35" s="28">
        <v>2008</v>
      </c>
      <c r="B35" s="29">
        <v>5.4</v>
      </c>
      <c r="C35" s="29">
        <v>5.2</v>
      </c>
      <c r="D35" s="29">
        <v>5.2</v>
      </c>
      <c r="E35" s="29">
        <v>4.8</v>
      </c>
      <c r="F35" s="29">
        <v>5.2</v>
      </c>
      <c r="G35" s="29">
        <v>5.7</v>
      </c>
      <c r="H35" s="29">
        <v>6</v>
      </c>
      <c r="I35" s="29">
        <v>6.1</v>
      </c>
      <c r="J35" s="29">
        <v>6</v>
      </c>
      <c r="K35" s="29">
        <v>6.1</v>
      </c>
      <c r="L35" s="29">
        <v>6.5</v>
      </c>
      <c r="M35" s="29">
        <v>7.1</v>
      </c>
      <c r="N35" s="29">
        <v>5.8</v>
      </c>
    </row>
    <row r="36" spans="1:14" x14ac:dyDescent="0.25">
      <c r="A36" s="28">
        <v>2009</v>
      </c>
      <c r="B36" s="29">
        <v>8.5</v>
      </c>
      <c r="C36" s="29">
        <v>8.9</v>
      </c>
      <c r="D36" s="29">
        <v>9</v>
      </c>
      <c r="E36" s="29">
        <v>8.6</v>
      </c>
      <c r="F36" s="29">
        <v>9.1</v>
      </c>
      <c r="G36" s="29">
        <v>9.6999999999999993</v>
      </c>
      <c r="H36" s="29">
        <v>9.6999999999999993</v>
      </c>
      <c r="I36" s="29">
        <v>9.6</v>
      </c>
      <c r="J36" s="29">
        <v>9.5</v>
      </c>
      <c r="K36" s="29">
        <v>9.5</v>
      </c>
      <c r="L36" s="29">
        <v>9.4</v>
      </c>
      <c r="M36" s="29">
        <v>9.6999999999999993</v>
      </c>
      <c r="N36" s="29">
        <v>9.3000000000000007</v>
      </c>
    </row>
    <row r="37" spans="1:14" x14ac:dyDescent="0.25">
      <c r="A37" s="28">
        <v>2010</v>
      </c>
      <c r="B37" s="29">
        <v>10.6</v>
      </c>
      <c r="C37" s="29">
        <v>10.4</v>
      </c>
      <c r="D37" s="29">
        <v>10.199999999999999</v>
      </c>
      <c r="E37" s="29">
        <v>9.5</v>
      </c>
      <c r="F37" s="29">
        <v>9.3000000000000007</v>
      </c>
      <c r="G37" s="29">
        <v>9.6</v>
      </c>
      <c r="H37" s="29">
        <v>9.6999999999999993</v>
      </c>
      <c r="I37" s="29">
        <v>9.5</v>
      </c>
      <c r="J37" s="29">
        <v>9.1999999999999993</v>
      </c>
      <c r="K37" s="29">
        <v>9</v>
      </c>
      <c r="L37" s="29">
        <v>9.3000000000000007</v>
      </c>
      <c r="M37" s="29">
        <v>9.1</v>
      </c>
      <c r="N37" s="29">
        <v>9.6</v>
      </c>
    </row>
  </sheetData>
  <mergeCells count="12">
    <mergeCell ref="A2:F2"/>
    <mergeCell ref="A1:F1"/>
    <mergeCell ref="A16:F16"/>
    <mergeCell ref="A17:F17"/>
    <mergeCell ref="A18:F18"/>
    <mergeCell ref="B19:F19"/>
    <mergeCell ref="A20:F20"/>
    <mergeCell ref="B21:F21"/>
    <mergeCell ref="B22:F22"/>
    <mergeCell ref="B23:F23"/>
    <mergeCell ref="B24:F24"/>
    <mergeCell ref="B25:F25"/>
  </mergeCells>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FF38E-0399-4954-9A3E-C03E8A4C7AD9}">
  <dimension ref="A1:BK87"/>
  <sheetViews>
    <sheetView zoomScale="90" zoomScaleNormal="90" workbookViewId="0">
      <selection activeCell="F11" sqref="F11"/>
    </sheetView>
  </sheetViews>
  <sheetFormatPr defaultColWidth="8.85546875" defaultRowHeight="15" x14ac:dyDescent="0.25"/>
  <cols>
    <col min="1" max="1" width="8.85546875" style="25"/>
    <col min="2" max="2" width="15.28515625" style="1" customWidth="1"/>
    <col min="3" max="3" width="14.7109375" style="25" customWidth="1"/>
    <col min="4" max="4" width="16.7109375" style="25" customWidth="1"/>
    <col min="5" max="6" width="14.85546875" style="25" customWidth="1"/>
    <col min="7" max="7" width="8.85546875" style="25"/>
    <col min="8" max="56" width="8.85546875" style="21"/>
    <col min="57" max="57" width="11.7109375" style="21" bestFit="1" customWidth="1"/>
    <col min="58" max="63" width="8.85546875" style="21"/>
    <col min="64" max="16384" width="8.85546875" style="25"/>
  </cols>
  <sheetData>
    <row r="1" spans="1:63" ht="15.75" x14ac:dyDescent="0.25">
      <c r="B1" s="68" t="s">
        <v>477</v>
      </c>
      <c r="C1" s="69"/>
      <c r="D1" s="69"/>
      <c r="E1" s="69"/>
      <c r="F1" s="69"/>
    </row>
    <row r="2" spans="1:63" ht="123.6" customHeight="1" x14ac:dyDescent="0.25">
      <c r="B2" s="52" t="s">
        <v>469</v>
      </c>
      <c r="C2" s="52"/>
      <c r="D2" s="52"/>
      <c r="E2" s="52"/>
      <c r="F2" s="52"/>
    </row>
    <row r="3" spans="1:63" s="33" customFormat="1" ht="19.149999999999999" customHeight="1" x14ac:dyDescent="0.25">
      <c r="B3" s="40" t="s">
        <v>467</v>
      </c>
      <c r="C3" s="34">
        <f>CORREL(C8:C87,D8:D87)</f>
        <v>0.96114835959341627</v>
      </c>
      <c r="D3" s="34"/>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row>
    <row r="4" spans="1:63" s="33" customFormat="1" ht="19.149999999999999" customHeight="1" x14ac:dyDescent="0.25">
      <c r="B4" s="40" t="s">
        <v>468</v>
      </c>
      <c r="C4" s="34">
        <f>C3^2</f>
        <v>0.92380616914911506</v>
      </c>
      <c r="D4" s="34"/>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row>
    <row r="5" spans="1:63" ht="19.149999999999999" customHeight="1" x14ac:dyDescent="0.25">
      <c r="B5" s="39" t="s">
        <v>465</v>
      </c>
      <c r="C5" s="2">
        <v>0.45</v>
      </c>
    </row>
    <row r="6" spans="1:63" ht="16.5" thickBot="1" x14ac:dyDescent="0.3">
      <c r="C6" s="66" t="s">
        <v>463</v>
      </c>
      <c r="D6" s="66"/>
      <c r="E6" s="66" t="s">
        <v>464</v>
      </c>
      <c r="F6" s="67"/>
    </row>
    <row r="7" spans="1:63" s="2" customFormat="1" ht="48.75" customHeight="1" x14ac:dyDescent="0.25">
      <c r="B7" s="48" t="s">
        <v>474</v>
      </c>
      <c r="C7" s="46" t="s">
        <v>0</v>
      </c>
      <c r="D7" s="46" t="s">
        <v>31</v>
      </c>
      <c r="E7" s="46" t="s">
        <v>0</v>
      </c>
      <c r="F7" s="46" t="s">
        <v>31</v>
      </c>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row>
    <row r="8" spans="1:63" x14ac:dyDescent="0.25">
      <c r="A8" s="19"/>
      <c r="B8" s="7">
        <v>37989</v>
      </c>
      <c r="C8" s="3">
        <v>6.3</v>
      </c>
      <c r="D8" s="3">
        <v>0.8</v>
      </c>
      <c r="E8" s="18">
        <f>C8/C$8</f>
        <v>1</v>
      </c>
      <c r="F8" s="18">
        <f t="shared" ref="F8:F39" si="0">(D8/D$8-1)*C$5+1</f>
        <v>1</v>
      </c>
    </row>
    <row r="9" spans="1:63" x14ac:dyDescent="0.25">
      <c r="A9" s="19"/>
      <c r="B9" s="7">
        <v>38019.5</v>
      </c>
      <c r="C9" s="3">
        <v>6</v>
      </c>
      <c r="D9" s="3">
        <v>0.7</v>
      </c>
      <c r="E9" s="18">
        <f t="shared" ref="E9:E72" si="1">C9/C$8</f>
        <v>0.95238095238095244</v>
      </c>
      <c r="F9" s="18">
        <f t="shared" si="0"/>
        <v>0.94374999999999998</v>
      </c>
    </row>
    <row r="10" spans="1:63" x14ac:dyDescent="0.25">
      <c r="A10" s="19"/>
      <c r="B10" s="7">
        <v>38050</v>
      </c>
      <c r="C10" s="3">
        <v>6</v>
      </c>
      <c r="D10" s="3">
        <v>0.66</v>
      </c>
      <c r="E10" s="18">
        <f t="shared" si="1"/>
        <v>0.95238095238095244</v>
      </c>
      <c r="F10" s="18">
        <f t="shared" si="0"/>
        <v>0.92125000000000001</v>
      </c>
    </row>
    <row r="11" spans="1:63" x14ac:dyDescent="0.25">
      <c r="A11" s="19"/>
      <c r="B11" s="7">
        <v>38080.5</v>
      </c>
      <c r="C11" s="3">
        <v>5.4</v>
      </c>
      <c r="D11" s="3">
        <v>0.6</v>
      </c>
      <c r="E11" s="18">
        <f t="shared" si="1"/>
        <v>0.85714285714285721</v>
      </c>
      <c r="F11" s="18">
        <f t="shared" si="0"/>
        <v>0.88749999999999996</v>
      </c>
    </row>
    <row r="12" spans="1:63" x14ac:dyDescent="0.25">
      <c r="A12" s="19"/>
      <c r="B12" s="7">
        <v>38111</v>
      </c>
      <c r="C12" s="3">
        <v>5.3</v>
      </c>
      <c r="D12" s="3">
        <v>0.6</v>
      </c>
      <c r="E12" s="18">
        <f t="shared" si="1"/>
        <v>0.84126984126984128</v>
      </c>
      <c r="F12" s="18">
        <f t="shared" si="0"/>
        <v>0.88749999999999996</v>
      </c>
    </row>
    <row r="13" spans="1:63" x14ac:dyDescent="0.25">
      <c r="A13" s="19"/>
      <c r="B13" s="7">
        <v>38141.5</v>
      </c>
      <c r="C13" s="3">
        <v>5.8</v>
      </c>
      <c r="D13" s="3">
        <v>0.64</v>
      </c>
      <c r="E13" s="18">
        <f t="shared" si="1"/>
        <v>0.92063492063492058</v>
      </c>
      <c r="F13" s="18">
        <f t="shared" si="0"/>
        <v>0.90999999999999992</v>
      </c>
    </row>
    <row r="14" spans="1:63" x14ac:dyDescent="0.25">
      <c r="A14" s="19"/>
      <c r="B14" s="7">
        <v>38172</v>
      </c>
      <c r="C14" s="3">
        <v>5.7</v>
      </c>
      <c r="D14" s="3">
        <v>0.64</v>
      </c>
      <c r="E14" s="18">
        <f t="shared" si="1"/>
        <v>0.90476190476190477</v>
      </c>
      <c r="F14" s="18">
        <f t="shared" si="0"/>
        <v>0.90999999999999992</v>
      </c>
    </row>
    <row r="15" spans="1:63" x14ac:dyDescent="0.25">
      <c r="A15" s="19"/>
      <c r="B15" s="7">
        <v>38202.5</v>
      </c>
      <c r="C15" s="3">
        <v>5.4</v>
      </c>
      <c r="D15" s="3">
        <v>0.56000000000000005</v>
      </c>
      <c r="E15" s="18">
        <f t="shared" si="1"/>
        <v>0.85714285714285721</v>
      </c>
      <c r="F15" s="18">
        <f t="shared" si="0"/>
        <v>0.86499999999999999</v>
      </c>
    </row>
    <row r="16" spans="1:63" x14ac:dyDescent="0.25">
      <c r="A16" s="19"/>
      <c r="B16" s="7">
        <v>38233</v>
      </c>
      <c r="C16" s="3">
        <v>5.0999999999999996</v>
      </c>
      <c r="D16" s="3">
        <v>0.6</v>
      </c>
      <c r="E16" s="18">
        <f t="shared" si="1"/>
        <v>0.80952380952380953</v>
      </c>
      <c r="F16" s="18">
        <f t="shared" si="0"/>
        <v>0.88749999999999996</v>
      </c>
    </row>
    <row r="17" spans="1:58" x14ac:dyDescent="0.25">
      <c r="A17" s="19"/>
      <c r="B17" s="7">
        <v>38263.5</v>
      </c>
      <c r="C17" s="3">
        <v>5.0999999999999996</v>
      </c>
      <c r="D17" s="3">
        <v>0.62</v>
      </c>
      <c r="E17" s="18">
        <f t="shared" si="1"/>
        <v>0.80952380952380953</v>
      </c>
      <c r="F17" s="18">
        <f t="shared" si="0"/>
        <v>0.89874999999999994</v>
      </c>
    </row>
    <row r="18" spans="1:58" x14ac:dyDescent="0.25">
      <c r="A18" s="19"/>
      <c r="B18" s="7">
        <v>38294</v>
      </c>
      <c r="C18" s="3">
        <v>5.2</v>
      </c>
      <c r="D18" s="3">
        <v>0.62</v>
      </c>
      <c r="E18" s="18">
        <f t="shared" si="1"/>
        <v>0.82539682539682546</v>
      </c>
      <c r="F18" s="18">
        <f t="shared" si="0"/>
        <v>0.89874999999999994</v>
      </c>
      <c r="L18" s="14"/>
      <c r="M18" s="14"/>
      <c r="N18" s="14"/>
      <c r="O18" s="14"/>
      <c r="P18" s="14"/>
    </row>
    <row r="19" spans="1:58" x14ac:dyDescent="0.25">
      <c r="A19" s="19"/>
      <c r="B19" s="7">
        <v>38324.5</v>
      </c>
      <c r="C19" s="3">
        <v>5.0999999999999996</v>
      </c>
      <c r="D19" s="3">
        <v>0.56000000000000005</v>
      </c>
      <c r="E19" s="18">
        <f t="shared" si="1"/>
        <v>0.80952380952380953</v>
      </c>
      <c r="F19" s="18">
        <f t="shared" si="0"/>
        <v>0.86499999999999999</v>
      </c>
      <c r="M19" s="14"/>
      <c r="N19" s="14"/>
      <c r="O19" s="14"/>
      <c r="P19" s="14"/>
      <c r="Q19" s="14"/>
      <c r="R19" s="14"/>
      <c r="BF19" s="14"/>
    </row>
    <row r="20" spans="1:58" x14ac:dyDescent="0.25">
      <c r="A20" s="19"/>
      <c r="B20" s="7">
        <v>38355</v>
      </c>
      <c r="C20" s="3">
        <v>5.7</v>
      </c>
      <c r="D20" s="3">
        <v>0.66</v>
      </c>
      <c r="E20" s="18">
        <f t="shared" si="1"/>
        <v>0.90476190476190477</v>
      </c>
      <c r="F20" s="18">
        <f t="shared" si="0"/>
        <v>0.92125000000000001</v>
      </c>
      <c r="BA20" s="14"/>
      <c r="BB20" s="14"/>
      <c r="BD20" s="14"/>
    </row>
    <row r="21" spans="1:58" x14ac:dyDescent="0.25">
      <c r="A21" s="19"/>
      <c r="B21" s="7">
        <v>38385.5</v>
      </c>
      <c r="C21" s="3">
        <v>5.8</v>
      </c>
      <c r="D21" s="3">
        <v>0.57999999999999996</v>
      </c>
      <c r="E21" s="18">
        <f t="shared" si="1"/>
        <v>0.92063492063492058</v>
      </c>
      <c r="F21" s="18">
        <f t="shared" si="0"/>
        <v>0.87624999999999997</v>
      </c>
      <c r="BE21" s="43"/>
    </row>
    <row r="22" spans="1:58" x14ac:dyDescent="0.25">
      <c r="A22" s="19"/>
      <c r="B22" s="7">
        <v>38416</v>
      </c>
      <c r="C22" s="3">
        <v>5.4</v>
      </c>
      <c r="D22" s="3">
        <v>0.54</v>
      </c>
      <c r="E22" s="18">
        <f t="shared" si="1"/>
        <v>0.85714285714285721</v>
      </c>
      <c r="F22" s="18">
        <f t="shared" si="0"/>
        <v>0.85375000000000001</v>
      </c>
      <c r="W22" s="44"/>
      <c r="X22" s="44"/>
      <c r="AG22" s="44"/>
      <c r="AH22" s="44"/>
      <c r="AQ22" s="44"/>
      <c r="AR22" s="44"/>
      <c r="BE22" s="43"/>
    </row>
    <row r="23" spans="1:58" x14ac:dyDescent="0.25">
      <c r="A23" s="19"/>
      <c r="B23" s="7">
        <v>38446.5</v>
      </c>
      <c r="C23" s="3">
        <v>4.9000000000000004</v>
      </c>
      <c r="D23" s="3">
        <v>0.62</v>
      </c>
      <c r="E23" s="18">
        <f t="shared" si="1"/>
        <v>0.7777777777777779</v>
      </c>
      <c r="F23" s="18">
        <f t="shared" si="0"/>
        <v>0.89874999999999994</v>
      </c>
      <c r="W23" s="14"/>
      <c r="X23" s="14"/>
      <c r="AG23" s="14"/>
      <c r="AH23" s="14"/>
      <c r="AQ23" s="14"/>
      <c r="AR23" s="14"/>
      <c r="BE23" s="43"/>
    </row>
    <row r="24" spans="1:58" x14ac:dyDescent="0.25">
      <c r="A24" s="19"/>
      <c r="B24" s="7">
        <v>38477</v>
      </c>
      <c r="C24" s="3">
        <v>4.9000000000000004</v>
      </c>
      <c r="D24" s="3">
        <v>0.52</v>
      </c>
      <c r="E24" s="18">
        <f t="shared" si="1"/>
        <v>0.7777777777777779</v>
      </c>
      <c r="F24" s="18">
        <f t="shared" si="0"/>
        <v>0.84250000000000003</v>
      </c>
      <c r="W24" s="14"/>
      <c r="X24" s="14"/>
      <c r="AG24" s="14"/>
      <c r="AH24" s="14"/>
      <c r="AQ24" s="14"/>
      <c r="AR24" s="14"/>
      <c r="BE24" s="43"/>
    </row>
    <row r="25" spans="1:58" x14ac:dyDescent="0.25">
      <c r="A25" s="19"/>
      <c r="B25" s="7">
        <v>38507.5</v>
      </c>
      <c r="C25" s="3">
        <v>5.2</v>
      </c>
      <c r="D25" s="3">
        <v>0.54</v>
      </c>
      <c r="E25" s="18">
        <f t="shared" si="1"/>
        <v>0.82539682539682546</v>
      </c>
      <c r="F25" s="18">
        <f t="shared" si="0"/>
        <v>0.85375000000000001</v>
      </c>
      <c r="W25" s="14"/>
      <c r="X25" s="14"/>
      <c r="AG25" s="14"/>
      <c r="AH25" s="14"/>
      <c r="AQ25" s="14"/>
      <c r="AR25" s="14"/>
      <c r="BE25" s="43"/>
    </row>
    <row r="26" spans="1:58" x14ac:dyDescent="0.25">
      <c r="A26" s="19"/>
      <c r="B26" s="7">
        <v>38538</v>
      </c>
      <c r="C26" s="3">
        <v>5.2</v>
      </c>
      <c r="D26" s="3">
        <v>0.57999999999999996</v>
      </c>
      <c r="E26" s="18">
        <f t="shared" si="1"/>
        <v>0.82539682539682546</v>
      </c>
      <c r="F26" s="18">
        <f t="shared" si="0"/>
        <v>0.87624999999999997</v>
      </c>
      <c r="W26" s="14"/>
      <c r="X26" s="14"/>
      <c r="AG26" s="14"/>
      <c r="AH26" s="14"/>
      <c r="AQ26" s="14"/>
      <c r="AR26" s="14"/>
      <c r="BE26" s="43"/>
    </row>
    <row r="27" spans="1:58" x14ac:dyDescent="0.25">
      <c r="A27" s="19"/>
      <c r="B27" s="7">
        <v>38568.5</v>
      </c>
      <c r="C27" s="3">
        <v>4.9000000000000004</v>
      </c>
      <c r="D27" s="3">
        <v>0.5</v>
      </c>
      <c r="E27" s="18">
        <f t="shared" si="1"/>
        <v>0.7777777777777779</v>
      </c>
      <c r="F27" s="18">
        <f t="shared" si="0"/>
        <v>0.83125000000000004</v>
      </c>
      <c r="W27" s="14"/>
      <c r="X27" s="14"/>
      <c r="AG27" s="14"/>
      <c r="AH27" s="14"/>
      <c r="AQ27" s="14"/>
      <c r="AR27" s="14"/>
      <c r="BE27" s="43"/>
    </row>
    <row r="28" spans="1:58" x14ac:dyDescent="0.25">
      <c r="A28" s="19"/>
      <c r="B28" s="7">
        <v>38599</v>
      </c>
      <c r="C28" s="3">
        <v>4.8</v>
      </c>
      <c r="D28" s="3">
        <v>0.57999999999999996</v>
      </c>
      <c r="E28" s="18">
        <f t="shared" si="1"/>
        <v>0.76190476190476186</v>
      </c>
      <c r="F28" s="18">
        <f t="shared" si="0"/>
        <v>0.87624999999999997</v>
      </c>
      <c r="BE28" s="43"/>
    </row>
    <row r="29" spans="1:58" x14ac:dyDescent="0.25">
      <c r="A29" s="19"/>
      <c r="B29" s="7">
        <v>38629.5</v>
      </c>
      <c r="C29" s="3">
        <v>4.5999999999999996</v>
      </c>
      <c r="D29" s="3">
        <v>0.56000000000000005</v>
      </c>
      <c r="E29" s="18">
        <f t="shared" si="1"/>
        <v>0.73015873015873012</v>
      </c>
      <c r="F29" s="18">
        <f t="shared" si="0"/>
        <v>0.86499999999999999</v>
      </c>
      <c r="BE29" s="43"/>
    </row>
    <row r="30" spans="1:58" x14ac:dyDescent="0.25">
      <c r="A30" s="19"/>
      <c r="B30" s="7">
        <v>38660</v>
      </c>
      <c r="C30" s="3">
        <v>4.8</v>
      </c>
      <c r="D30" s="3">
        <v>0.57999999999999996</v>
      </c>
      <c r="E30" s="18">
        <f t="shared" si="1"/>
        <v>0.76190476190476186</v>
      </c>
      <c r="F30" s="18">
        <f t="shared" si="0"/>
        <v>0.87624999999999997</v>
      </c>
      <c r="W30" s="45"/>
      <c r="X30" s="45"/>
      <c r="Y30" s="45"/>
      <c r="Z30" s="45"/>
      <c r="AA30" s="45"/>
      <c r="AB30" s="45"/>
      <c r="AG30" s="45"/>
      <c r="AH30" s="45"/>
      <c r="AI30" s="45"/>
      <c r="AJ30" s="45"/>
      <c r="AK30" s="45"/>
      <c r="AL30" s="45"/>
      <c r="AQ30" s="45"/>
      <c r="AR30" s="45"/>
      <c r="AS30" s="45"/>
      <c r="AT30" s="45"/>
      <c r="AU30" s="45"/>
      <c r="AV30" s="45"/>
      <c r="BE30" s="43"/>
    </row>
    <row r="31" spans="1:58" x14ac:dyDescent="0.25">
      <c r="A31" s="19"/>
      <c r="B31" s="7">
        <v>38690.5</v>
      </c>
      <c r="C31" s="3">
        <v>4.5999999999999996</v>
      </c>
      <c r="D31" s="3">
        <v>0.56000000000000005</v>
      </c>
      <c r="E31" s="18">
        <f t="shared" si="1"/>
        <v>0.73015873015873012</v>
      </c>
      <c r="F31" s="18">
        <f t="shared" si="0"/>
        <v>0.86499999999999999</v>
      </c>
      <c r="W31" s="14"/>
      <c r="X31" s="14"/>
      <c r="Y31" s="14"/>
      <c r="Z31" s="14"/>
      <c r="AA31" s="14"/>
      <c r="AB31" s="14"/>
      <c r="AG31" s="14"/>
      <c r="AH31" s="14"/>
      <c r="AI31" s="14"/>
      <c r="AJ31" s="14"/>
      <c r="AK31" s="14"/>
      <c r="AL31" s="14"/>
      <c r="AQ31" s="14"/>
      <c r="AR31" s="14"/>
      <c r="AS31" s="14"/>
      <c r="AT31" s="14"/>
      <c r="AU31" s="14"/>
      <c r="AV31" s="14"/>
      <c r="BE31" s="43"/>
    </row>
    <row r="32" spans="1:58" x14ac:dyDescent="0.25">
      <c r="A32" s="19"/>
      <c r="B32" s="7">
        <v>38721</v>
      </c>
      <c r="C32" s="3">
        <v>5.0999999999999996</v>
      </c>
      <c r="D32" s="3">
        <v>0.66</v>
      </c>
      <c r="E32" s="18">
        <f t="shared" si="1"/>
        <v>0.80952380952380953</v>
      </c>
      <c r="F32" s="18">
        <f t="shared" si="0"/>
        <v>0.92125000000000001</v>
      </c>
      <c r="W32" s="14"/>
      <c r="X32" s="14"/>
      <c r="Y32" s="14"/>
      <c r="Z32" s="14"/>
      <c r="AA32" s="14"/>
      <c r="AB32" s="14"/>
      <c r="AG32" s="14"/>
      <c r="AH32" s="14"/>
      <c r="AI32" s="14"/>
      <c r="AJ32" s="14"/>
      <c r="AK32" s="14"/>
      <c r="AL32" s="14"/>
      <c r="AQ32" s="14"/>
      <c r="AR32" s="14"/>
      <c r="AS32" s="14"/>
      <c r="AT32" s="14"/>
      <c r="AU32" s="14"/>
      <c r="AV32" s="14"/>
      <c r="BE32" s="43"/>
    </row>
    <row r="33" spans="1:57" x14ac:dyDescent="0.25">
      <c r="A33" s="19"/>
      <c r="B33" s="7">
        <v>38751.5</v>
      </c>
      <c r="C33" s="3">
        <v>5.0999999999999996</v>
      </c>
      <c r="D33" s="3">
        <v>0.54</v>
      </c>
      <c r="E33" s="18">
        <f t="shared" si="1"/>
        <v>0.80952380952380953</v>
      </c>
      <c r="F33" s="18">
        <f t="shared" si="0"/>
        <v>0.85375000000000001</v>
      </c>
      <c r="W33" s="14"/>
      <c r="X33" s="14"/>
      <c r="Y33" s="14"/>
      <c r="Z33" s="14"/>
      <c r="AA33" s="14"/>
      <c r="AB33" s="14"/>
      <c r="AG33" s="14"/>
      <c r="AH33" s="14"/>
      <c r="AI33" s="14"/>
      <c r="AJ33" s="14"/>
      <c r="AK33" s="14"/>
      <c r="AL33" s="14"/>
      <c r="AQ33" s="14"/>
      <c r="AR33" s="14"/>
      <c r="AS33" s="14"/>
      <c r="AT33" s="14"/>
      <c r="AU33" s="14"/>
      <c r="AV33" s="14"/>
      <c r="BE33" s="43"/>
    </row>
    <row r="34" spans="1:57" x14ac:dyDescent="0.25">
      <c r="A34" s="19"/>
      <c r="B34" s="7">
        <v>38782</v>
      </c>
      <c r="C34" s="3">
        <v>4.8</v>
      </c>
      <c r="D34" s="3">
        <v>0.52</v>
      </c>
      <c r="E34" s="18">
        <f t="shared" si="1"/>
        <v>0.76190476190476186</v>
      </c>
      <c r="F34" s="18">
        <f t="shared" si="0"/>
        <v>0.84250000000000003</v>
      </c>
      <c r="BE34" s="43"/>
    </row>
    <row r="35" spans="1:57" x14ac:dyDescent="0.25">
      <c r="A35" s="19"/>
      <c r="B35" s="7">
        <v>38812.5</v>
      </c>
      <c r="C35" s="3">
        <v>4.5</v>
      </c>
      <c r="D35" s="3">
        <v>0.57999999999999996</v>
      </c>
      <c r="E35" s="18">
        <f t="shared" si="1"/>
        <v>0.7142857142857143</v>
      </c>
      <c r="F35" s="18">
        <f t="shared" si="0"/>
        <v>0.87624999999999997</v>
      </c>
      <c r="W35" s="45"/>
      <c r="X35" s="45"/>
      <c r="Y35" s="45"/>
      <c r="Z35" s="45"/>
      <c r="AA35" s="45"/>
      <c r="AB35" s="45"/>
      <c r="AC35" s="45"/>
      <c r="AD35" s="45"/>
      <c r="AE35" s="45"/>
      <c r="AG35" s="45"/>
      <c r="AH35" s="45"/>
      <c r="AI35" s="45"/>
      <c r="AJ35" s="45"/>
      <c r="AK35" s="45"/>
      <c r="AL35" s="45"/>
      <c r="AM35" s="45"/>
      <c r="AN35" s="45"/>
      <c r="AO35" s="45"/>
      <c r="AQ35" s="45"/>
      <c r="AR35" s="45"/>
      <c r="AS35" s="45"/>
      <c r="AT35" s="45"/>
      <c r="AU35" s="45"/>
      <c r="AV35" s="45"/>
      <c r="AW35" s="45"/>
      <c r="AX35" s="45"/>
      <c r="AY35" s="45"/>
      <c r="BE35" s="43"/>
    </row>
    <row r="36" spans="1:57" x14ac:dyDescent="0.25">
      <c r="A36" s="19"/>
      <c r="B36" s="7">
        <v>38843</v>
      </c>
      <c r="C36" s="3">
        <v>4.4000000000000004</v>
      </c>
      <c r="D36" s="3">
        <v>0.52</v>
      </c>
      <c r="E36" s="18">
        <f t="shared" si="1"/>
        <v>0.69841269841269848</v>
      </c>
      <c r="F36" s="18">
        <f t="shared" si="0"/>
        <v>0.84250000000000003</v>
      </c>
      <c r="W36" s="14"/>
      <c r="X36" s="14"/>
      <c r="Y36" s="14"/>
      <c r="Z36" s="14"/>
      <c r="AA36" s="14"/>
      <c r="AB36" s="14"/>
      <c r="AC36" s="14"/>
      <c r="AD36" s="14"/>
      <c r="AE36" s="14"/>
      <c r="AG36" s="14"/>
      <c r="AH36" s="14"/>
      <c r="AI36" s="14"/>
      <c r="AJ36" s="14"/>
      <c r="AK36" s="14"/>
      <c r="AL36" s="14"/>
      <c r="AM36" s="14"/>
      <c r="AN36" s="14"/>
      <c r="AO36" s="14"/>
      <c r="AQ36" s="14"/>
      <c r="AR36" s="14"/>
      <c r="AS36" s="14"/>
      <c r="AT36" s="14"/>
      <c r="AU36" s="14"/>
      <c r="AV36" s="14"/>
      <c r="AW36" s="14"/>
      <c r="AX36" s="14"/>
      <c r="AY36" s="14"/>
      <c r="BE36" s="43"/>
    </row>
    <row r="37" spans="1:57" x14ac:dyDescent="0.25">
      <c r="A37" s="19"/>
      <c r="B37" s="7">
        <v>38873.5</v>
      </c>
      <c r="C37" s="3">
        <v>4.8</v>
      </c>
      <c r="D37" s="3">
        <v>0.54</v>
      </c>
      <c r="E37" s="18">
        <f t="shared" si="1"/>
        <v>0.76190476190476186</v>
      </c>
      <c r="F37" s="18">
        <f t="shared" si="0"/>
        <v>0.85375000000000001</v>
      </c>
      <c r="W37" s="14"/>
      <c r="X37" s="14"/>
      <c r="Y37" s="14"/>
      <c r="Z37" s="14"/>
      <c r="AA37" s="14"/>
      <c r="AB37" s="14"/>
      <c r="AC37" s="14"/>
      <c r="AD37" s="14"/>
      <c r="AE37" s="14"/>
      <c r="AG37" s="14"/>
      <c r="AH37" s="14"/>
      <c r="AI37" s="14"/>
      <c r="AJ37" s="14"/>
      <c r="AK37" s="14"/>
      <c r="AL37" s="14"/>
      <c r="AM37" s="14"/>
      <c r="AN37" s="14"/>
      <c r="AO37" s="14"/>
      <c r="AQ37" s="14"/>
      <c r="AR37" s="14"/>
      <c r="AS37" s="14"/>
      <c r="AT37" s="14"/>
      <c r="AU37" s="14"/>
      <c r="AV37" s="14"/>
      <c r="AW37" s="14"/>
      <c r="AX37" s="14"/>
      <c r="AY37" s="14"/>
      <c r="BE37" s="43"/>
    </row>
    <row r="38" spans="1:57" x14ac:dyDescent="0.25">
      <c r="A38" s="19"/>
      <c r="B38" s="7">
        <v>38904</v>
      </c>
      <c r="C38" s="3">
        <v>5</v>
      </c>
      <c r="D38" s="3">
        <v>0.57999999999999996</v>
      </c>
      <c r="E38" s="18">
        <f t="shared" si="1"/>
        <v>0.79365079365079372</v>
      </c>
      <c r="F38" s="18">
        <f t="shared" si="0"/>
        <v>0.87624999999999997</v>
      </c>
      <c r="W38" s="14"/>
      <c r="X38" s="14"/>
      <c r="Y38" s="14"/>
      <c r="Z38" s="14"/>
      <c r="AA38" s="14"/>
      <c r="AB38" s="14"/>
      <c r="AC38" s="14"/>
      <c r="AD38" s="14"/>
      <c r="AE38" s="14"/>
      <c r="AG38" s="14"/>
      <c r="AH38" s="14"/>
      <c r="AI38" s="14"/>
      <c r="AJ38" s="14"/>
      <c r="AK38" s="14"/>
      <c r="AL38" s="14"/>
      <c r="AM38" s="14"/>
      <c r="AN38" s="14"/>
      <c r="AO38" s="14"/>
      <c r="AQ38" s="14"/>
      <c r="AR38" s="14"/>
      <c r="AS38" s="14"/>
      <c r="AT38" s="14"/>
      <c r="AU38" s="14"/>
      <c r="AV38" s="14"/>
      <c r="AW38" s="14"/>
      <c r="AX38" s="14"/>
      <c r="AY38" s="14"/>
      <c r="BE38" s="43"/>
    </row>
    <row r="39" spans="1:57" x14ac:dyDescent="0.25">
      <c r="A39" s="19"/>
      <c r="B39" s="7">
        <v>38934.5</v>
      </c>
      <c r="C39" s="3">
        <v>4.5999999999999996</v>
      </c>
      <c r="D39" s="3">
        <v>0.54</v>
      </c>
      <c r="E39" s="18">
        <f t="shared" si="1"/>
        <v>0.73015873015873012</v>
      </c>
      <c r="F39" s="18">
        <f t="shared" si="0"/>
        <v>0.85375000000000001</v>
      </c>
      <c r="W39" s="14"/>
      <c r="X39" s="14"/>
      <c r="Y39" s="14"/>
      <c r="Z39" s="14"/>
      <c r="AA39" s="14"/>
      <c r="AB39" s="14"/>
      <c r="AC39" s="14"/>
      <c r="AD39" s="14"/>
      <c r="AE39" s="14"/>
      <c r="AG39" s="14"/>
      <c r="AH39" s="14"/>
      <c r="AI39" s="14"/>
      <c r="AJ39" s="14"/>
      <c r="AK39" s="14"/>
      <c r="AL39" s="14"/>
      <c r="AM39" s="14"/>
      <c r="AN39" s="14"/>
      <c r="AO39" s="14"/>
      <c r="BE39" s="43"/>
    </row>
    <row r="40" spans="1:57" x14ac:dyDescent="0.25">
      <c r="A40" s="19"/>
      <c r="B40" s="7">
        <v>38965</v>
      </c>
      <c r="C40" s="3">
        <v>4.4000000000000004</v>
      </c>
      <c r="D40" s="3">
        <v>0.54</v>
      </c>
      <c r="E40" s="18">
        <f t="shared" si="1"/>
        <v>0.69841269841269848</v>
      </c>
      <c r="F40" s="18">
        <f t="shared" ref="F40:F71" si="2">(D40/D$8-1)*C$5+1</f>
        <v>0.85375000000000001</v>
      </c>
      <c r="W40" s="14"/>
      <c r="X40" s="14"/>
      <c r="Y40" s="14"/>
      <c r="Z40" s="14"/>
      <c r="AA40" s="14"/>
      <c r="AB40" s="14"/>
      <c r="AC40" s="14"/>
      <c r="AD40" s="14"/>
      <c r="AE40" s="14"/>
      <c r="AG40" s="14"/>
      <c r="AH40" s="14"/>
      <c r="AI40" s="14"/>
      <c r="AJ40" s="14"/>
      <c r="AK40" s="14"/>
      <c r="AL40" s="14"/>
      <c r="AM40" s="14"/>
      <c r="AN40" s="14"/>
      <c r="AO40" s="14"/>
      <c r="BE40" s="43"/>
    </row>
    <row r="41" spans="1:57" x14ac:dyDescent="0.25">
      <c r="A41" s="19"/>
      <c r="B41" s="7">
        <v>38995.5</v>
      </c>
      <c r="C41" s="3">
        <v>4.0999999999999996</v>
      </c>
      <c r="D41" s="3">
        <v>0.56000000000000005</v>
      </c>
      <c r="E41" s="18">
        <f t="shared" si="1"/>
        <v>0.6507936507936507</v>
      </c>
      <c r="F41" s="18">
        <f t="shared" si="2"/>
        <v>0.86499999999999999</v>
      </c>
      <c r="BE41" s="43"/>
    </row>
    <row r="42" spans="1:57" x14ac:dyDescent="0.25">
      <c r="A42" s="19"/>
      <c r="B42" s="7">
        <v>39026</v>
      </c>
      <c r="C42" s="3">
        <v>4.3</v>
      </c>
      <c r="D42" s="3">
        <v>0.6</v>
      </c>
      <c r="E42" s="18">
        <f t="shared" si="1"/>
        <v>0.68253968253968256</v>
      </c>
      <c r="F42" s="18">
        <f t="shared" si="2"/>
        <v>0.88749999999999996</v>
      </c>
      <c r="BE42" s="43"/>
    </row>
    <row r="43" spans="1:57" x14ac:dyDescent="0.25">
      <c r="A43" s="19"/>
      <c r="B43" s="7">
        <v>39056.5</v>
      </c>
      <c r="C43" s="3">
        <v>4.3</v>
      </c>
      <c r="D43" s="3">
        <v>0.57999999999999996</v>
      </c>
      <c r="E43" s="18">
        <f t="shared" si="1"/>
        <v>0.68253968253968256</v>
      </c>
      <c r="F43" s="18">
        <f t="shared" si="2"/>
        <v>0.87624999999999997</v>
      </c>
      <c r="BE43" s="43"/>
    </row>
    <row r="44" spans="1:57" x14ac:dyDescent="0.25">
      <c r="A44" s="19"/>
      <c r="B44" s="7">
        <v>39087</v>
      </c>
      <c r="C44" s="3">
        <v>5</v>
      </c>
      <c r="D44" s="3">
        <v>0.7</v>
      </c>
      <c r="E44" s="18">
        <f t="shared" si="1"/>
        <v>0.79365079365079372</v>
      </c>
      <c r="F44" s="18">
        <f t="shared" si="2"/>
        <v>0.94374999999999998</v>
      </c>
      <c r="BE44" s="43"/>
    </row>
    <row r="45" spans="1:57" x14ac:dyDescent="0.25">
      <c r="A45" s="19"/>
      <c r="B45" s="7">
        <v>39117.5</v>
      </c>
      <c r="C45" s="3">
        <v>4.9000000000000004</v>
      </c>
      <c r="D45" s="3">
        <v>0.6</v>
      </c>
      <c r="E45" s="18">
        <f t="shared" si="1"/>
        <v>0.7777777777777779</v>
      </c>
      <c r="F45" s="18">
        <f t="shared" si="2"/>
        <v>0.88749999999999996</v>
      </c>
      <c r="BE45" s="43"/>
    </row>
    <row r="46" spans="1:57" x14ac:dyDescent="0.25">
      <c r="A46" s="19"/>
      <c r="B46" s="7">
        <v>39148</v>
      </c>
      <c r="C46" s="3">
        <v>4.5</v>
      </c>
      <c r="D46" s="3">
        <v>0.57999999999999996</v>
      </c>
      <c r="E46" s="18">
        <f t="shared" si="1"/>
        <v>0.7142857142857143</v>
      </c>
      <c r="F46" s="18">
        <f t="shared" si="2"/>
        <v>0.87624999999999997</v>
      </c>
      <c r="BE46" s="43"/>
    </row>
    <row r="47" spans="1:57" x14ac:dyDescent="0.25">
      <c r="A47" s="19"/>
      <c r="B47" s="7">
        <v>39178.5</v>
      </c>
      <c r="C47" s="3">
        <v>4.3</v>
      </c>
      <c r="D47" s="3">
        <v>0.6</v>
      </c>
      <c r="E47" s="18">
        <f t="shared" si="1"/>
        <v>0.68253968253968256</v>
      </c>
      <c r="F47" s="18">
        <f t="shared" si="2"/>
        <v>0.88749999999999996</v>
      </c>
      <c r="BE47" s="43"/>
    </row>
    <row r="48" spans="1:57" x14ac:dyDescent="0.25">
      <c r="A48" s="19"/>
      <c r="B48" s="7">
        <v>39209</v>
      </c>
      <c r="C48" s="3">
        <v>4.3</v>
      </c>
      <c r="D48" s="3">
        <v>0.56000000000000005</v>
      </c>
      <c r="E48" s="18">
        <f t="shared" si="1"/>
        <v>0.68253968253968256</v>
      </c>
      <c r="F48" s="18">
        <f t="shared" si="2"/>
        <v>0.86499999999999999</v>
      </c>
      <c r="BE48" s="43"/>
    </row>
    <row r="49" spans="1:57" x14ac:dyDescent="0.25">
      <c r="A49" s="19"/>
      <c r="B49" s="7">
        <v>39239.5</v>
      </c>
      <c r="C49" s="3">
        <v>4.7</v>
      </c>
      <c r="D49" s="3">
        <v>0.6</v>
      </c>
      <c r="E49" s="18">
        <f t="shared" si="1"/>
        <v>0.74603174603174605</v>
      </c>
      <c r="F49" s="18">
        <f t="shared" si="2"/>
        <v>0.88749999999999996</v>
      </c>
      <c r="BE49" s="43"/>
    </row>
    <row r="50" spans="1:57" x14ac:dyDescent="0.25">
      <c r="A50" s="19"/>
      <c r="B50" s="7">
        <v>39270</v>
      </c>
      <c r="C50" s="3">
        <v>4.9000000000000004</v>
      </c>
      <c r="D50" s="3">
        <v>0.62</v>
      </c>
      <c r="E50" s="18">
        <f t="shared" si="1"/>
        <v>0.7777777777777779</v>
      </c>
      <c r="F50" s="18">
        <f t="shared" si="2"/>
        <v>0.89874999999999994</v>
      </c>
      <c r="BE50" s="43"/>
    </row>
    <row r="51" spans="1:57" x14ac:dyDescent="0.25">
      <c r="A51" s="19"/>
      <c r="B51" s="7">
        <v>39300.5</v>
      </c>
      <c r="C51" s="3">
        <v>4.5999999999999996</v>
      </c>
      <c r="D51" s="3">
        <v>0.57999999999999996</v>
      </c>
      <c r="E51" s="18">
        <f t="shared" si="1"/>
        <v>0.73015873015873012</v>
      </c>
      <c r="F51" s="18">
        <f t="shared" si="2"/>
        <v>0.87624999999999997</v>
      </c>
      <c r="BE51" s="43"/>
    </row>
    <row r="52" spans="1:57" x14ac:dyDescent="0.25">
      <c r="A52" s="19"/>
      <c r="B52" s="7">
        <v>39331</v>
      </c>
      <c r="C52" s="3">
        <v>4.5</v>
      </c>
      <c r="D52" s="3">
        <v>0.57999999999999996</v>
      </c>
      <c r="E52" s="18">
        <f t="shared" si="1"/>
        <v>0.7142857142857143</v>
      </c>
      <c r="F52" s="18">
        <f t="shared" si="2"/>
        <v>0.87624999999999997</v>
      </c>
      <c r="BE52" s="43"/>
    </row>
    <row r="53" spans="1:57" x14ac:dyDescent="0.25">
      <c r="A53" s="19"/>
      <c r="B53" s="7">
        <v>39361.5</v>
      </c>
      <c r="C53" s="3">
        <v>4.4000000000000004</v>
      </c>
      <c r="D53" s="3">
        <v>0.6</v>
      </c>
      <c r="E53" s="18">
        <f t="shared" si="1"/>
        <v>0.69841269841269848</v>
      </c>
      <c r="F53" s="18">
        <f t="shared" si="2"/>
        <v>0.88749999999999996</v>
      </c>
      <c r="BE53" s="43"/>
    </row>
    <row r="54" spans="1:57" x14ac:dyDescent="0.25">
      <c r="A54" s="19"/>
      <c r="B54" s="7">
        <v>39392</v>
      </c>
      <c r="C54" s="3">
        <v>4.5</v>
      </c>
      <c r="D54" s="3">
        <v>0.66</v>
      </c>
      <c r="E54" s="18">
        <f t="shared" si="1"/>
        <v>0.7142857142857143</v>
      </c>
      <c r="F54" s="18">
        <f t="shared" si="2"/>
        <v>0.92125000000000001</v>
      </c>
      <c r="BE54" s="43"/>
    </row>
    <row r="55" spans="1:57" x14ac:dyDescent="0.25">
      <c r="A55" s="19"/>
      <c r="B55" s="7">
        <v>39422.5</v>
      </c>
      <c r="C55" s="3">
        <v>4.8</v>
      </c>
      <c r="D55" s="3">
        <v>0.68</v>
      </c>
      <c r="E55" s="18">
        <f t="shared" si="1"/>
        <v>0.76190476190476186</v>
      </c>
      <c r="F55" s="18">
        <f t="shared" si="2"/>
        <v>0.9325</v>
      </c>
      <c r="BE55" s="43"/>
    </row>
    <row r="56" spans="1:57" x14ac:dyDescent="0.25">
      <c r="A56" s="19"/>
      <c r="B56" s="7">
        <v>39453</v>
      </c>
      <c r="C56" s="3">
        <v>5.4</v>
      </c>
      <c r="D56" s="3">
        <v>0.84</v>
      </c>
      <c r="E56" s="18">
        <f t="shared" si="1"/>
        <v>0.85714285714285721</v>
      </c>
      <c r="F56" s="18">
        <f t="shared" si="2"/>
        <v>1.0225</v>
      </c>
      <c r="BE56" s="43"/>
    </row>
    <row r="57" spans="1:57" x14ac:dyDescent="0.25">
      <c r="A57" s="19"/>
      <c r="B57" s="7">
        <v>39483.5</v>
      </c>
      <c r="C57" s="3">
        <v>5.2</v>
      </c>
      <c r="D57" s="3">
        <v>0.72</v>
      </c>
      <c r="E57" s="18">
        <f t="shared" si="1"/>
        <v>0.82539682539682546</v>
      </c>
      <c r="F57" s="18">
        <f t="shared" si="2"/>
        <v>0.95499999999999996</v>
      </c>
      <c r="BE57" s="43"/>
    </row>
    <row r="58" spans="1:57" x14ac:dyDescent="0.25">
      <c r="A58" s="19"/>
      <c r="B58" s="7">
        <v>39514</v>
      </c>
      <c r="C58" s="3">
        <v>5.2</v>
      </c>
      <c r="D58" s="3">
        <v>0.72</v>
      </c>
      <c r="E58" s="18">
        <f t="shared" si="1"/>
        <v>0.82539682539682546</v>
      </c>
      <c r="F58" s="18">
        <f t="shared" si="2"/>
        <v>0.95499999999999996</v>
      </c>
      <c r="BE58" s="43"/>
    </row>
    <row r="59" spans="1:57" x14ac:dyDescent="0.25">
      <c r="A59" s="19"/>
      <c r="B59" s="7">
        <v>39544.5</v>
      </c>
      <c r="C59" s="3">
        <v>4.8</v>
      </c>
      <c r="D59" s="3">
        <v>0.76</v>
      </c>
      <c r="E59" s="18">
        <f t="shared" si="1"/>
        <v>0.76190476190476186</v>
      </c>
      <c r="F59" s="18">
        <f t="shared" si="2"/>
        <v>0.97750000000000004</v>
      </c>
      <c r="BE59" s="43"/>
    </row>
    <row r="60" spans="1:57" x14ac:dyDescent="0.25">
      <c r="A60" s="19"/>
      <c r="B60" s="7">
        <v>39575</v>
      </c>
      <c r="C60" s="3">
        <v>5.2</v>
      </c>
      <c r="D60" s="3">
        <v>0.66</v>
      </c>
      <c r="E60" s="18">
        <f t="shared" si="1"/>
        <v>0.82539682539682546</v>
      </c>
      <c r="F60" s="18">
        <f t="shared" si="2"/>
        <v>0.92125000000000001</v>
      </c>
      <c r="BE60" s="43"/>
    </row>
    <row r="61" spans="1:57" x14ac:dyDescent="0.25">
      <c r="A61" s="19"/>
      <c r="B61" s="7">
        <v>39605.5</v>
      </c>
      <c r="C61" s="3">
        <v>5.7</v>
      </c>
      <c r="D61" s="3">
        <v>0.8</v>
      </c>
      <c r="E61" s="18">
        <f t="shared" si="1"/>
        <v>0.90476190476190477</v>
      </c>
      <c r="F61" s="18">
        <f t="shared" si="2"/>
        <v>1</v>
      </c>
      <c r="BE61" s="43"/>
    </row>
    <row r="62" spans="1:57" x14ac:dyDescent="0.25">
      <c r="A62" s="19"/>
      <c r="B62" s="7">
        <v>39636</v>
      </c>
      <c r="C62" s="3">
        <v>6</v>
      </c>
      <c r="D62" s="3">
        <v>0.9</v>
      </c>
      <c r="E62" s="18">
        <f t="shared" si="1"/>
        <v>0.95238095238095244</v>
      </c>
      <c r="F62" s="18">
        <f t="shared" si="2"/>
        <v>1.0562499999999999</v>
      </c>
      <c r="BE62" s="43"/>
    </row>
    <row r="63" spans="1:57" x14ac:dyDescent="0.25">
      <c r="A63" s="19"/>
      <c r="B63" s="7">
        <v>39666.5</v>
      </c>
      <c r="C63" s="3">
        <v>6.1</v>
      </c>
      <c r="D63" s="3">
        <v>0.86</v>
      </c>
      <c r="E63" s="18">
        <f t="shared" si="1"/>
        <v>0.96825396825396826</v>
      </c>
      <c r="F63" s="18">
        <f t="shared" si="2"/>
        <v>1.0337499999999999</v>
      </c>
      <c r="BE63" s="43"/>
    </row>
    <row r="64" spans="1:57" x14ac:dyDescent="0.25">
      <c r="A64" s="19"/>
      <c r="B64" s="7">
        <v>39697</v>
      </c>
      <c r="C64" s="3">
        <v>6</v>
      </c>
      <c r="D64" s="3">
        <v>1.02</v>
      </c>
      <c r="E64" s="18">
        <f t="shared" si="1"/>
        <v>0.95238095238095244</v>
      </c>
      <c r="F64" s="18">
        <f t="shared" si="2"/>
        <v>1.12375</v>
      </c>
      <c r="BE64" s="43"/>
    </row>
    <row r="65" spans="1:57" x14ac:dyDescent="0.25">
      <c r="A65" s="19"/>
      <c r="B65" s="7">
        <v>39727.5</v>
      </c>
      <c r="C65" s="3">
        <v>6.1</v>
      </c>
      <c r="D65" s="3">
        <v>1.18</v>
      </c>
      <c r="E65" s="18">
        <f t="shared" si="1"/>
        <v>0.96825396825396826</v>
      </c>
      <c r="F65" s="18">
        <f t="shared" si="2"/>
        <v>1.2137499999999999</v>
      </c>
      <c r="BE65" s="43"/>
    </row>
    <row r="66" spans="1:57" x14ac:dyDescent="0.25">
      <c r="A66" s="19"/>
      <c r="B66" s="7">
        <v>39758</v>
      </c>
      <c r="C66" s="3">
        <v>6.5</v>
      </c>
      <c r="D66" s="3">
        <v>1.38</v>
      </c>
      <c r="E66" s="18">
        <f t="shared" si="1"/>
        <v>1.0317460317460319</v>
      </c>
      <c r="F66" s="18">
        <f t="shared" si="2"/>
        <v>1.3262499999999999</v>
      </c>
      <c r="BE66" s="43"/>
    </row>
    <row r="67" spans="1:57" x14ac:dyDescent="0.25">
      <c r="A67" s="19"/>
      <c r="B67" s="7">
        <v>39788.5</v>
      </c>
      <c r="C67" s="3">
        <v>7.1</v>
      </c>
      <c r="D67" s="3">
        <v>1.62</v>
      </c>
      <c r="E67" s="18">
        <f t="shared" si="1"/>
        <v>1.126984126984127</v>
      </c>
      <c r="F67" s="18">
        <f t="shared" si="2"/>
        <v>1.4612499999999999</v>
      </c>
      <c r="BE67" s="43"/>
    </row>
    <row r="68" spans="1:57" x14ac:dyDescent="0.25">
      <c r="A68" s="19"/>
      <c r="B68" s="7">
        <v>39819</v>
      </c>
      <c r="C68" s="3">
        <v>8.5</v>
      </c>
      <c r="D68" s="3">
        <v>2.02</v>
      </c>
      <c r="E68" s="18">
        <f t="shared" si="1"/>
        <v>1.3492063492063493</v>
      </c>
      <c r="F68" s="18">
        <f t="shared" si="2"/>
        <v>1.68625</v>
      </c>
      <c r="BE68" s="43"/>
    </row>
    <row r="69" spans="1:57" x14ac:dyDescent="0.25">
      <c r="A69" s="19"/>
      <c r="B69" s="7">
        <v>39849.5</v>
      </c>
      <c r="C69" s="3">
        <v>8.9</v>
      </c>
      <c r="D69" s="3">
        <v>2.02</v>
      </c>
      <c r="E69" s="18">
        <f t="shared" si="1"/>
        <v>1.4126984126984128</v>
      </c>
      <c r="F69" s="18">
        <f t="shared" si="2"/>
        <v>1.68625</v>
      </c>
      <c r="BE69" s="43"/>
    </row>
    <row r="70" spans="1:57" x14ac:dyDescent="0.25">
      <c r="A70" s="19"/>
      <c r="B70" s="7">
        <v>39880</v>
      </c>
      <c r="C70" s="3">
        <v>9</v>
      </c>
      <c r="D70" s="3">
        <v>2.06</v>
      </c>
      <c r="E70" s="18">
        <f t="shared" si="1"/>
        <v>1.4285714285714286</v>
      </c>
      <c r="F70" s="18">
        <f t="shared" si="2"/>
        <v>1.7087499999999998</v>
      </c>
      <c r="BE70" s="43"/>
    </row>
    <row r="71" spans="1:57" x14ac:dyDescent="0.25">
      <c r="A71" s="19"/>
      <c r="B71" s="7">
        <v>39910.5</v>
      </c>
      <c r="C71" s="3">
        <v>8.6</v>
      </c>
      <c r="D71" s="3">
        <v>1.9</v>
      </c>
      <c r="E71" s="18">
        <f t="shared" si="1"/>
        <v>1.3650793650793651</v>
      </c>
      <c r="F71" s="18">
        <f t="shared" si="2"/>
        <v>1.6187499999999999</v>
      </c>
      <c r="BE71" s="43"/>
    </row>
    <row r="72" spans="1:57" x14ac:dyDescent="0.25">
      <c r="A72" s="19"/>
      <c r="B72" s="7">
        <v>39941</v>
      </c>
      <c r="C72" s="3">
        <v>9.1</v>
      </c>
      <c r="D72" s="3">
        <v>1.76</v>
      </c>
      <c r="E72" s="18">
        <f t="shared" si="1"/>
        <v>1.4444444444444444</v>
      </c>
      <c r="F72" s="18">
        <f t="shared" ref="F72:F87" si="3">(D72/D$8-1)*C$5+1</f>
        <v>1.54</v>
      </c>
      <c r="BE72" s="43"/>
    </row>
    <row r="73" spans="1:57" x14ac:dyDescent="0.25">
      <c r="A73" s="19"/>
      <c r="B73" s="7">
        <v>39971.5</v>
      </c>
      <c r="C73" s="3">
        <v>9.6999999999999993</v>
      </c>
      <c r="D73" s="3">
        <v>1.94</v>
      </c>
      <c r="E73" s="18">
        <f t="shared" ref="E73:E87" si="4">C73/C$8</f>
        <v>1.5396825396825395</v>
      </c>
      <c r="F73" s="18">
        <f t="shared" si="3"/>
        <v>1.6412499999999999</v>
      </c>
      <c r="BE73" s="43"/>
    </row>
    <row r="74" spans="1:57" x14ac:dyDescent="0.25">
      <c r="A74" s="19"/>
      <c r="B74" s="7">
        <v>40002</v>
      </c>
      <c r="C74" s="3">
        <v>9.6999999999999993</v>
      </c>
      <c r="D74" s="3">
        <v>2.06</v>
      </c>
      <c r="E74" s="18">
        <f t="shared" si="4"/>
        <v>1.5396825396825395</v>
      </c>
      <c r="F74" s="18">
        <f t="shared" si="3"/>
        <v>1.7087499999999998</v>
      </c>
      <c r="BE74" s="43"/>
    </row>
    <row r="75" spans="1:57" x14ac:dyDescent="0.25">
      <c r="A75" s="19"/>
      <c r="B75" s="7">
        <v>40032.5</v>
      </c>
      <c r="C75" s="3">
        <v>9.6</v>
      </c>
      <c r="D75" s="3">
        <v>1.9</v>
      </c>
      <c r="E75" s="18">
        <f t="shared" si="4"/>
        <v>1.5238095238095237</v>
      </c>
      <c r="F75" s="18">
        <f t="shared" si="3"/>
        <v>1.6187499999999999</v>
      </c>
      <c r="BE75" s="43"/>
    </row>
    <row r="76" spans="1:57" x14ac:dyDescent="0.25">
      <c r="A76" s="19"/>
      <c r="B76" s="7">
        <v>40063</v>
      </c>
      <c r="C76" s="3">
        <v>9.5</v>
      </c>
      <c r="D76" s="3">
        <v>1.82</v>
      </c>
      <c r="E76" s="18">
        <f t="shared" si="4"/>
        <v>1.5079365079365079</v>
      </c>
      <c r="F76" s="18">
        <f t="shared" si="3"/>
        <v>1.57375</v>
      </c>
      <c r="BE76" s="43"/>
    </row>
    <row r="77" spans="1:57" x14ac:dyDescent="0.25">
      <c r="A77" s="19"/>
      <c r="B77" s="7">
        <v>40093.5</v>
      </c>
      <c r="C77" s="3">
        <v>9.5</v>
      </c>
      <c r="D77" s="3">
        <v>1.96</v>
      </c>
      <c r="E77" s="18">
        <f t="shared" si="4"/>
        <v>1.5079365079365079</v>
      </c>
      <c r="F77" s="18">
        <f t="shared" si="3"/>
        <v>1.6524999999999999</v>
      </c>
      <c r="BE77" s="43"/>
    </row>
    <row r="78" spans="1:57" x14ac:dyDescent="0.25">
      <c r="A78" s="19"/>
      <c r="B78" s="7">
        <v>40124</v>
      </c>
      <c r="C78" s="3">
        <v>9.4</v>
      </c>
      <c r="D78" s="3">
        <v>2.08</v>
      </c>
      <c r="E78" s="18">
        <f t="shared" si="4"/>
        <v>1.4920634920634921</v>
      </c>
      <c r="F78" s="18">
        <f t="shared" si="3"/>
        <v>1.7200000000000002</v>
      </c>
      <c r="BE78" s="43"/>
    </row>
    <row r="79" spans="1:57" x14ac:dyDescent="0.25">
      <c r="A79" s="19"/>
      <c r="B79" s="7">
        <v>40154.5</v>
      </c>
      <c r="C79" s="3">
        <v>9.6999999999999993</v>
      </c>
      <c r="D79" s="3">
        <v>1.96</v>
      </c>
      <c r="E79" s="18">
        <f t="shared" si="4"/>
        <v>1.5396825396825395</v>
      </c>
      <c r="F79" s="18">
        <f t="shared" si="3"/>
        <v>1.6524999999999999</v>
      </c>
      <c r="BE79" s="43"/>
    </row>
    <row r="80" spans="1:57" x14ac:dyDescent="0.25">
      <c r="A80" s="19"/>
      <c r="B80" s="7">
        <v>40185</v>
      </c>
      <c r="C80" s="3">
        <v>10.6</v>
      </c>
      <c r="D80" s="3">
        <v>2.2000000000000002</v>
      </c>
      <c r="E80" s="18">
        <f t="shared" si="4"/>
        <v>1.6825396825396826</v>
      </c>
      <c r="F80" s="18">
        <f t="shared" si="3"/>
        <v>1.7875000000000001</v>
      </c>
      <c r="BE80" s="43"/>
    </row>
    <row r="81" spans="1:57" x14ac:dyDescent="0.25">
      <c r="A81" s="19"/>
      <c r="B81" s="7">
        <v>40215.5</v>
      </c>
      <c r="C81" s="3">
        <v>10.4</v>
      </c>
      <c r="D81" s="3">
        <v>1.92</v>
      </c>
      <c r="E81" s="18">
        <f t="shared" si="4"/>
        <v>1.6507936507936509</v>
      </c>
      <c r="F81" s="18">
        <f t="shared" si="3"/>
        <v>1.63</v>
      </c>
      <c r="BE81" s="43"/>
    </row>
    <row r="82" spans="1:57" x14ac:dyDescent="0.25">
      <c r="A82" s="19"/>
      <c r="B82" s="7">
        <v>40246</v>
      </c>
      <c r="C82" s="3">
        <v>10.199999999999999</v>
      </c>
      <c r="D82" s="3">
        <v>1.88</v>
      </c>
      <c r="E82" s="18">
        <f t="shared" si="4"/>
        <v>1.6190476190476191</v>
      </c>
      <c r="F82" s="18">
        <f t="shared" si="3"/>
        <v>1.6074999999999999</v>
      </c>
      <c r="BE82" s="43"/>
    </row>
    <row r="83" spans="1:57" x14ac:dyDescent="0.25">
      <c r="A83" s="19"/>
      <c r="B83" s="7">
        <v>40276.5</v>
      </c>
      <c r="C83" s="3">
        <v>9.5</v>
      </c>
      <c r="D83" s="3">
        <v>2.2200000000000002</v>
      </c>
      <c r="E83" s="18">
        <f t="shared" si="4"/>
        <v>1.5079365079365079</v>
      </c>
      <c r="F83" s="18">
        <f t="shared" si="3"/>
        <v>1.7987500000000001</v>
      </c>
      <c r="BE83" s="43"/>
    </row>
    <row r="84" spans="1:57" x14ac:dyDescent="0.25">
      <c r="A84" s="19"/>
      <c r="B84" s="7">
        <v>40307</v>
      </c>
      <c r="C84" s="3">
        <v>9.3000000000000007</v>
      </c>
      <c r="D84" s="3">
        <v>1.66</v>
      </c>
      <c r="E84" s="18">
        <f t="shared" si="4"/>
        <v>1.4761904761904763</v>
      </c>
      <c r="F84" s="18">
        <f t="shared" si="3"/>
        <v>1.4837499999999999</v>
      </c>
      <c r="BE84" s="43"/>
    </row>
    <row r="85" spans="1:57" x14ac:dyDescent="0.25">
      <c r="A85" s="19"/>
      <c r="B85" s="7">
        <v>40337.5</v>
      </c>
      <c r="C85" s="3">
        <v>9.6</v>
      </c>
      <c r="D85" s="3">
        <v>2.04</v>
      </c>
      <c r="E85" s="18">
        <f t="shared" si="4"/>
        <v>1.5238095238095237</v>
      </c>
      <c r="F85" s="18">
        <f t="shared" si="3"/>
        <v>1.6974999999999998</v>
      </c>
      <c r="BE85" s="43"/>
    </row>
    <row r="86" spans="1:57" x14ac:dyDescent="0.25">
      <c r="A86" s="19"/>
      <c r="B86" s="7">
        <v>40368</v>
      </c>
      <c r="C86" s="3">
        <v>9.6999999999999993</v>
      </c>
      <c r="D86" s="3">
        <v>2.58</v>
      </c>
      <c r="E86" s="18">
        <f t="shared" si="4"/>
        <v>1.5396825396825395</v>
      </c>
      <c r="F86" s="18">
        <f t="shared" si="3"/>
        <v>2.0012499999999998</v>
      </c>
      <c r="BE86" s="43"/>
    </row>
    <row r="87" spans="1:57" x14ac:dyDescent="0.25">
      <c r="A87" s="19"/>
      <c r="B87" s="7">
        <v>40398.5</v>
      </c>
      <c r="C87" s="3">
        <v>9.5</v>
      </c>
      <c r="D87" s="3">
        <v>1.72</v>
      </c>
      <c r="E87" s="18">
        <f t="shared" si="4"/>
        <v>1.5079365079365079</v>
      </c>
      <c r="F87" s="18">
        <f t="shared" si="3"/>
        <v>1.5175000000000001</v>
      </c>
      <c r="BE87" s="43"/>
    </row>
  </sheetData>
  <mergeCells count="4">
    <mergeCell ref="C6:D6"/>
    <mergeCell ref="E6:F6"/>
    <mergeCell ref="B2:F2"/>
    <mergeCell ref="B1:F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686C2-F9E0-4E7B-93F1-BDC41872C5CD}">
  <dimension ref="A1:T73"/>
  <sheetViews>
    <sheetView zoomScale="80" zoomScaleNormal="80" workbookViewId="0">
      <selection activeCell="K29" sqref="K29"/>
    </sheetView>
  </sheetViews>
  <sheetFormatPr defaultColWidth="8.85546875" defaultRowHeight="15" x14ac:dyDescent="0.25"/>
  <cols>
    <col min="1" max="1" width="15.28515625" style="1" customWidth="1"/>
    <col min="2" max="3" width="18.140625" style="25" customWidth="1"/>
    <col min="4" max="6" width="21.7109375" style="25" customWidth="1"/>
    <col min="7" max="7" width="27.85546875" style="25" customWidth="1"/>
    <col min="8" max="8" width="2.85546875" style="25" customWidth="1"/>
    <col min="9" max="10" width="8.85546875" style="25"/>
    <col min="11" max="11" width="13.7109375" style="25" customWidth="1"/>
    <col min="12" max="19" width="8.85546875" style="25"/>
    <col min="20" max="20" width="11.7109375" style="25" bestFit="1" customWidth="1"/>
    <col min="21" max="16384" width="8.85546875" style="25"/>
  </cols>
  <sheetData>
    <row r="1" spans="1:20" ht="16.5" x14ac:dyDescent="0.35">
      <c r="A1" s="74" t="s">
        <v>478</v>
      </c>
      <c r="B1" s="75"/>
      <c r="C1" s="75"/>
      <c r="D1" s="75"/>
      <c r="E1" s="75"/>
      <c r="F1" s="75"/>
      <c r="G1" s="75"/>
      <c r="H1" s="33"/>
    </row>
    <row r="2" spans="1:20" s="33" customFormat="1" ht="124.15" customHeight="1" x14ac:dyDescent="0.25">
      <c r="A2" s="73" t="s">
        <v>479</v>
      </c>
      <c r="B2" s="52"/>
      <c r="C2" s="52"/>
      <c r="D2" s="52"/>
      <c r="E2" s="52"/>
      <c r="F2" s="52"/>
      <c r="G2" s="52"/>
      <c r="H2" s="34"/>
    </row>
    <row r="3" spans="1:20" s="33" customFormat="1" ht="49.15" customHeight="1" x14ac:dyDescent="0.25">
      <c r="A3" s="70" t="s">
        <v>481</v>
      </c>
      <c r="B3" s="55"/>
      <c r="C3" s="55"/>
      <c r="D3" s="14">
        <v>0.74341872250911434</v>
      </c>
      <c r="E3" s="51"/>
      <c r="F3" s="51"/>
      <c r="G3" s="51"/>
    </row>
    <row r="4" spans="1:20" s="2" customFormat="1" ht="48" customHeight="1" thickBot="1" x14ac:dyDescent="0.3">
      <c r="A4" s="71" t="s">
        <v>480</v>
      </c>
      <c r="B4" s="72"/>
      <c r="C4" s="72"/>
      <c r="D4" s="14">
        <v>-1.0929175565536761E-2</v>
      </c>
      <c r="E4" s="47">
        <v>9.4723435562036953E-2</v>
      </c>
      <c r="F4" s="14">
        <v>0.75709289271242919</v>
      </c>
      <c r="G4" s="14">
        <v>0.79408739905943537</v>
      </c>
    </row>
    <row r="5" spans="1:20" ht="73.900000000000006" customHeight="1" x14ac:dyDescent="0.25">
      <c r="A5" s="48" t="s">
        <v>474</v>
      </c>
      <c r="B5" s="48" t="s">
        <v>0</v>
      </c>
      <c r="C5" s="50" t="s">
        <v>470</v>
      </c>
      <c r="D5" s="50" t="s">
        <v>471</v>
      </c>
      <c r="E5" s="50" t="s">
        <v>472</v>
      </c>
      <c r="F5" s="50" t="s">
        <v>476</v>
      </c>
      <c r="G5" s="49" t="s">
        <v>475</v>
      </c>
      <c r="H5" s="14"/>
      <c r="T5" s="14"/>
    </row>
    <row r="6" spans="1:20" x14ac:dyDescent="0.25">
      <c r="A6" s="7">
        <v>38355</v>
      </c>
      <c r="B6" s="3">
        <v>5.7</v>
      </c>
      <c r="C6" s="25">
        <v>6.3</v>
      </c>
      <c r="D6" s="25">
        <v>0.8</v>
      </c>
      <c r="E6" s="25">
        <v>5.0999999999999996</v>
      </c>
      <c r="F6" s="25">
        <v>0.56000000000000005</v>
      </c>
      <c r="G6" s="39">
        <f t="shared" ref="G6:G37" si="0">SUMPRODUCT(D$4:G$4,C6:F6)+D$3</f>
        <v>5.0562063612025341</v>
      </c>
      <c r="I6" s="25" t="s">
        <v>7</v>
      </c>
    </row>
    <row r="7" spans="1:20" ht="15.75" thickBot="1" x14ac:dyDescent="0.3">
      <c r="A7" s="7">
        <v>38385.5</v>
      </c>
      <c r="B7" s="3">
        <v>5.8</v>
      </c>
      <c r="C7" s="25">
        <v>6</v>
      </c>
      <c r="D7" s="25">
        <v>0.7</v>
      </c>
      <c r="E7" s="25">
        <v>5.7</v>
      </c>
      <c r="F7" s="25">
        <v>0.66</v>
      </c>
      <c r="G7" s="39">
        <f t="shared" si="0"/>
        <v>5.5836772458493931</v>
      </c>
      <c r="S7" s="1"/>
    </row>
    <row r="8" spans="1:20" x14ac:dyDescent="0.25">
      <c r="A8" s="7">
        <v>38416</v>
      </c>
      <c r="B8" s="3">
        <v>5.4</v>
      </c>
      <c r="C8" s="25">
        <v>6</v>
      </c>
      <c r="D8" s="25">
        <v>0.66</v>
      </c>
      <c r="E8" s="25">
        <v>5.8</v>
      </c>
      <c r="F8" s="25">
        <v>0.57999999999999996</v>
      </c>
      <c r="G8" s="39">
        <f t="shared" si="0"/>
        <v>5.5920706057733991</v>
      </c>
      <c r="I8" s="17" t="s">
        <v>8</v>
      </c>
      <c r="J8" s="17"/>
      <c r="S8" s="1"/>
    </row>
    <row r="9" spans="1:20" x14ac:dyDescent="0.25">
      <c r="A9" s="7">
        <v>38446.5</v>
      </c>
      <c r="B9" s="3">
        <v>4.9000000000000004</v>
      </c>
      <c r="C9" s="25">
        <v>5.4</v>
      </c>
      <c r="D9" s="25">
        <v>0.6</v>
      </c>
      <c r="E9" s="25">
        <v>5.4</v>
      </c>
      <c r="F9" s="25">
        <v>0.54</v>
      </c>
      <c r="G9" s="39">
        <f t="shared" si="0"/>
        <v>5.2583440519316511</v>
      </c>
      <c r="I9" s="14" t="s">
        <v>9</v>
      </c>
      <c r="J9" s="14">
        <v>0.98695924337085128</v>
      </c>
      <c r="S9" s="1"/>
    </row>
    <row r="10" spans="1:20" x14ac:dyDescent="0.25">
      <c r="A10" s="7">
        <v>38477</v>
      </c>
      <c r="B10" s="3">
        <v>4.9000000000000004</v>
      </c>
      <c r="C10" s="25">
        <v>5.3</v>
      </c>
      <c r="D10" s="25">
        <v>0.6</v>
      </c>
      <c r="E10" s="25">
        <v>4.9000000000000004</v>
      </c>
      <c r="F10" s="25">
        <v>0.62</v>
      </c>
      <c r="G10" s="39">
        <f t="shared" si="0"/>
        <v>4.9444175150567444</v>
      </c>
      <c r="I10" s="14" t="s">
        <v>10</v>
      </c>
      <c r="J10" s="14">
        <v>0.97408854807516332</v>
      </c>
      <c r="S10" s="1"/>
    </row>
    <row r="11" spans="1:20" x14ac:dyDescent="0.25">
      <c r="A11" s="7">
        <v>38507.5</v>
      </c>
      <c r="B11" s="3">
        <v>5.2</v>
      </c>
      <c r="C11" s="25">
        <v>5.8</v>
      </c>
      <c r="D11" s="25">
        <v>0.64</v>
      </c>
      <c r="E11" s="25">
        <v>4.9000000000000004</v>
      </c>
      <c r="F11" s="25">
        <v>0.52</v>
      </c>
      <c r="G11" s="39">
        <f t="shared" si="0"/>
        <v>4.8633331247905138</v>
      </c>
      <c r="I11" s="14" t="s">
        <v>11</v>
      </c>
      <c r="J11" s="14">
        <v>0.97244337652438007</v>
      </c>
      <c r="S11" s="1"/>
    </row>
    <row r="12" spans="1:20" x14ac:dyDescent="0.25">
      <c r="A12" s="7">
        <v>38538</v>
      </c>
      <c r="B12" s="3">
        <v>5.2</v>
      </c>
      <c r="C12" s="25">
        <v>5.7</v>
      </c>
      <c r="D12" s="25">
        <v>0.64</v>
      </c>
      <c r="E12" s="25">
        <v>5.2</v>
      </c>
      <c r="F12" s="25">
        <v>0.54</v>
      </c>
      <c r="G12" s="39">
        <f t="shared" si="0"/>
        <v>5.1074356581419851</v>
      </c>
      <c r="I12" s="14" t="s">
        <v>12</v>
      </c>
      <c r="J12" s="14">
        <v>0.35587149321639988</v>
      </c>
      <c r="S12" s="1"/>
    </row>
    <row r="13" spans="1:20" ht="15.75" thickBot="1" x14ac:dyDescent="0.3">
      <c r="A13" s="7">
        <v>38568.5</v>
      </c>
      <c r="B13" s="3">
        <v>4.9000000000000004</v>
      </c>
      <c r="C13" s="25">
        <v>5.4</v>
      </c>
      <c r="D13" s="25">
        <v>0.56000000000000005</v>
      </c>
      <c r="E13" s="25">
        <v>5.2</v>
      </c>
      <c r="F13" s="25">
        <v>0.57999999999999996</v>
      </c>
      <c r="G13" s="39">
        <f t="shared" si="0"/>
        <v>5.1349000319290603</v>
      </c>
      <c r="I13" s="15" t="s">
        <v>13</v>
      </c>
      <c r="J13" s="15">
        <v>68</v>
      </c>
      <c r="S13" s="1"/>
    </row>
    <row r="14" spans="1:20" x14ac:dyDescent="0.25">
      <c r="A14" s="7">
        <v>38599</v>
      </c>
      <c r="B14" s="3">
        <v>4.8</v>
      </c>
      <c r="C14" s="25">
        <v>5.0999999999999996</v>
      </c>
      <c r="D14" s="25">
        <v>0.6</v>
      </c>
      <c r="E14" s="25">
        <v>4.9000000000000004</v>
      </c>
      <c r="F14" s="25">
        <v>0.5</v>
      </c>
      <c r="G14" s="39">
        <f t="shared" si="0"/>
        <v>4.85131286228272</v>
      </c>
      <c r="S14" s="1"/>
    </row>
    <row r="15" spans="1:20" ht="15.75" thickBot="1" x14ac:dyDescent="0.3">
      <c r="A15" s="7">
        <v>38629.5</v>
      </c>
      <c r="B15" s="3">
        <v>4.5999999999999996</v>
      </c>
      <c r="C15" s="25">
        <v>5.0999999999999996</v>
      </c>
      <c r="D15" s="25">
        <v>0.62</v>
      </c>
      <c r="E15" s="25">
        <v>4.8</v>
      </c>
      <c r="F15" s="25">
        <v>0.57999999999999996</v>
      </c>
      <c r="G15" s="39">
        <f t="shared" si="0"/>
        <v>4.8410250336474716</v>
      </c>
      <c r="I15" s="25" t="s">
        <v>14</v>
      </c>
      <c r="S15" s="1"/>
    </row>
    <row r="16" spans="1:20" x14ac:dyDescent="0.25">
      <c r="A16" s="7">
        <v>38660</v>
      </c>
      <c r="B16" s="3">
        <v>4.8</v>
      </c>
      <c r="C16" s="25">
        <v>5.2</v>
      </c>
      <c r="D16" s="25">
        <v>0.62</v>
      </c>
      <c r="E16" s="25">
        <v>4.5999999999999996</v>
      </c>
      <c r="F16" s="25">
        <v>0.56000000000000005</v>
      </c>
      <c r="G16" s="39">
        <f t="shared" si="0"/>
        <v>4.6726317895672436</v>
      </c>
      <c r="I16" s="16"/>
      <c r="J16" s="16" t="s">
        <v>19</v>
      </c>
      <c r="K16" s="16" t="s">
        <v>20</v>
      </c>
      <c r="L16" s="16" t="s">
        <v>21</v>
      </c>
      <c r="M16" s="16" t="s">
        <v>22</v>
      </c>
      <c r="N16" s="16" t="s">
        <v>23</v>
      </c>
      <c r="S16" s="1"/>
    </row>
    <row r="17" spans="1:19" x14ac:dyDescent="0.25">
      <c r="A17" s="7">
        <v>38690.5</v>
      </c>
      <c r="B17" s="3">
        <v>4.5999999999999996</v>
      </c>
      <c r="C17" s="25">
        <v>5.0999999999999996</v>
      </c>
      <c r="D17" s="25">
        <v>0.56000000000000005</v>
      </c>
      <c r="E17" s="25">
        <v>4.8</v>
      </c>
      <c r="F17" s="25">
        <v>0.57999999999999996</v>
      </c>
      <c r="G17" s="39">
        <f t="shared" si="0"/>
        <v>4.8353416275137491</v>
      </c>
      <c r="I17" s="14" t="s">
        <v>15</v>
      </c>
      <c r="J17" s="14">
        <v>4</v>
      </c>
      <c r="K17" s="14">
        <v>299.93948349519769</v>
      </c>
      <c r="L17" s="14">
        <v>74.984870873799423</v>
      </c>
      <c r="M17" s="14">
        <v>592.08934631248258</v>
      </c>
      <c r="N17" s="14">
        <v>3.3560406188861166E-49</v>
      </c>
      <c r="S17" s="1"/>
    </row>
    <row r="18" spans="1:19" x14ac:dyDescent="0.25">
      <c r="A18" s="7">
        <v>38721</v>
      </c>
      <c r="B18" s="3">
        <v>5.0999999999999996</v>
      </c>
      <c r="C18" s="25">
        <v>5.7</v>
      </c>
      <c r="D18" s="25">
        <v>0.66</v>
      </c>
      <c r="E18" s="25">
        <v>4.5999999999999996</v>
      </c>
      <c r="F18" s="25">
        <v>0.56000000000000005</v>
      </c>
      <c r="G18" s="39">
        <f t="shared" si="0"/>
        <v>4.6709561392069565</v>
      </c>
      <c r="I18" s="14" t="s">
        <v>16</v>
      </c>
      <c r="J18" s="14">
        <v>63</v>
      </c>
      <c r="K18" s="14">
        <v>7.9786047400964186</v>
      </c>
      <c r="L18" s="14">
        <v>0.12664451968407014</v>
      </c>
      <c r="M18" s="14"/>
      <c r="N18" s="14"/>
      <c r="S18" s="1"/>
    </row>
    <row r="19" spans="1:19" ht="15.75" thickBot="1" x14ac:dyDescent="0.3">
      <c r="A19" s="7">
        <v>38751.5</v>
      </c>
      <c r="B19" s="3">
        <v>5.0999999999999996</v>
      </c>
      <c r="C19" s="25">
        <v>5.8</v>
      </c>
      <c r="D19" s="25">
        <v>0.57999999999999996</v>
      </c>
      <c r="E19" s="25">
        <v>5.0999999999999996</v>
      </c>
      <c r="F19" s="25">
        <v>0.66</v>
      </c>
      <c r="G19" s="39">
        <f t="shared" si="0"/>
        <v>5.120240533067598</v>
      </c>
      <c r="I19" s="15" t="s">
        <v>17</v>
      </c>
      <c r="J19" s="15">
        <v>67</v>
      </c>
      <c r="K19" s="15">
        <v>307.91808823529414</v>
      </c>
      <c r="L19" s="15"/>
      <c r="M19" s="15"/>
      <c r="N19" s="15"/>
      <c r="S19" s="1"/>
    </row>
    <row r="20" spans="1:19" ht="15.75" thickBot="1" x14ac:dyDescent="0.3">
      <c r="A20" s="7">
        <v>38782</v>
      </c>
      <c r="B20" s="3">
        <v>4.8</v>
      </c>
      <c r="C20" s="25">
        <v>5.4</v>
      </c>
      <c r="D20" s="25">
        <v>0.54</v>
      </c>
      <c r="E20" s="25">
        <v>5.0999999999999996</v>
      </c>
      <c r="F20" s="25">
        <v>0.54</v>
      </c>
      <c r="G20" s="39">
        <f t="shared" si="0"/>
        <v>5.025532777984199</v>
      </c>
      <c r="S20" s="1"/>
    </row>
    <row r="21" spans="1:19" x14ac:dyDescent="0.25">
      <c r="A21" s="7">
        <v>38812.5</v>
      </c>
      <c r="B21" s="3">
        <v>4.5</v>
      </c>
      <c r="C21" s="25">
        <v>4.9000000000000004</v>
      </c>
      <c r="D21" s="25">
        <v>0.62</v>
      </c>
      <c r="E21" s="25">
        <v>4.8</v>
      </c>
      <c r="F21" s="25">
        <v>0.52</v>
      </c>
      <c r="G21" s="39">
        <f t="shared" si="0"/>
        <v>4.7955656248170131</v>
      </c>
      <c r="I21" s="16"/>
      <c r="J21" s="16" t="s">
        <v>24</v>
      </c>
      <c r="K21" s="16" t="s">
        <v>12</v>
      </c>
      <c r="L21" s="16" t="s">
        <v>25</v>
      </c>
      <c r="M21" s="16" t="s">
        <v>26</v>
      </c>
      <c r="N21" s="16" t="s">
        <v>27</v>
      </c>
      <c r="O21" s="16" t="s">
        <v>28</v>
      </c>
      <c r="P21" s="16" t="s">
        <v>29</v>
      </c>
      <c r="Q21" s="16" t="s">
        <v>30</v>
      </c>
      <c r="S21" s="1"/>
    </row>
    <row r="22" spans="1:19" x14ac:dyDescent="0.25">
      <c r="A22" s="7">
        <v>38843</v>
      </c>
      <c r="B22" s="3">
        <v>4.4000000000000004</v>
      </c>
      <c r="C22" s="25">
        <v>4.9000000000000004</v>
      </c>
      <c r="D22" s="25">
        <v>0.52</v>
      </c>
      <c r="E22" s="25">
        <v>4.5</v>
      </c>
      <c r="F22" s="25">
        <v>0.57999999999999996</v>
      </c>
      <c r="G22" s="39">
        <f t="shared" si="0"/>
        <v>4.6066106573906476</v>
      </c>
      <c r="I22" s="14" t="s">
        <v>18</v>
      </c>
      <c r="J22" s="14">
        <v>0.74341872250911434</v>
      </c>
      <c r="K22" s="14">
        <v>0.37482777995400846</v>
      </c>
      <c r="L22" s="14">
        <v>1.9833607919891427</v>
      </c>
      <c r="M22" s="14">
        <v>5.1689708173866679E-2</v>
      </c>
      <c r="N22" s="14">
        <v>-5.6148191127683988E-3</v>
      </c>
      <c r="O22" s="14">
        <v>1.4924522641309972</v>
      </c>
      <c r="P22" s="14">
        <v>-5.6148191127683988E-3</v>
      </c>
      <c r="Q22" s="14">
        <v>1.4924522641309972</v>
      </c>
      <c r="S22" s="1"/>
    </row>
    <row r="23" spans="1:19" x14ac:dyDescent="0.25">
      <c r="A23" s="7">
        <v>38873.5</v>
      </c>
      <c r="B23" s="3">
        <v>4.8</v>
      </c>
      <c r="C23" s="25">
        <v>5.2</v>
      </c>
      <c r="D23" s="25">
        <v>0.54</v>
      </c>
      <c r="E23" s="25">
        <v>4.4000000000000004</v>
      </c>
      <c r="F23" s="25">
        <v>0.52</v>
      </c>
      <c r="G23" s="39">
        <f t="shared" si="0"/>
        <v>4.4818718402174182</v>
      </c>
      <c r="I23" s="33" t="s">
        <v>470</v>
      </c>
      <c r="J23" s="14">
        <v>-1.0929175565536761E-2</v>
      </c>
      <c r="K23" s="14">
        <v>9.7422328753671933E-2</v>
      </c>
      <c r="L23" s="14">
        <v>-0.1121834768820883</v>
      </c>
      <c r="M23" s="14">
        <v>0.91103461121902907</v>
      </c>
      <c r="N23" s="14">
        <v>-0.20561216290539733</v>
      </c>
      <c r="O23" s="14">
        <v>0.18375381177432379</v>
      </c>
      <c r="P23" s="14">
        <v>-0.20561216290539733</v>
      </c>
      <c r="Q23" s="14">
        <v>0.18375381177432379</v>
      </c>
      <c r="S23" s="1"/>
    </row>
    <row r="24" spans="1:19" x14ac:dyDescent="0.25">
      <c r="A24" s="7">
        <v>38904</v>
      </c>
      <c r="B24" s="3">
        <v>5</v>
      </c>
      <c r="C24" s="25">
        <v>5.2</v>
      </c>
      <c r="D24" s="25">
        <v>0.57999999999999996</v>
      </c>
      <c r="E24" s="25">
        <v>4.8</v>
      </c>
      <c r="F24" s="25">
        <v>0.54</v>
      </c>
      <c r="G24" s="39">
        <f t="shared" si="0"/>
        <v>4.8043796827060588</v>
      </c>
      <c r="I24" s="33" t="s">
        <v>471</v>
      </c>
      <c r="J24" s="14">
        <v>9.4723435562036953E-2</v>
      </c>
      <c r="K24" s="14">
        <v>0.34273328401704656</v>
      </c>
      <c r="L24" s="14">
        <v>0.27637652944534469</v>
      </c>
      <c r="M24" s="14">
        <v>0.78316355411836769</v>
      </c>
      <c r="N24" s="14">
        <v>-0.59017437428142372</v>
      </c>
      <c r="O24" s="14">
        <v>0.77962124540549771</v>
      </c>
      <c r="P24" s="14">
        <v>-0.59017437428142372</v>
      </c>
      <c r="Q24" s="14">
        <v>0.77962124540549771</v>
      </c>
      <c r="S24" s="1"/>
    </row>
    <row r="25" spans="1:19" x14ac:dyDescent="0.25">
      <c r="A25" s="7">
        <v>38934.5</v>
      </c>
      <c r="B25" s="3">
        <v>4.5999999999999996</v>
      </c>
      <c r="C25" s="25">
        <v>4.9000000000000004</v>
      </c>
      <c r="D25" s="25">
        <v>0.5</v>
      </c>
      <c r="E25" s="25">
        <v>5</v>
      </c>
      <c r="F25" s="25">
        <v>0.57999999999999996</v>
      </c>
      <c r="G25" s="39">
        <f t="shared" si="0"/>
        <v>4.9832626350356204</v>
      </c>
      <c r="I25" s="33" t="s">
        <v>472</v>
      </c>
      <c r="J25" s="14">
        <v>0.75709289271242919</v>
      </c>
      <c r="K25" s="14">
        <v>9.2219947043735276E-2</v>
      </c>
      <c r="L25" s="14">
        <v>8.2096435422303831</v>
      </c>
      <c r="M25" s="14">
        <v>1.534556932887161E-11</v>
      </c>
      <c r="N25" s="14">
        <v>0.57280603555678522</v>
      </c>
      <c r="O25" s="14">
        <v>0.94137974986807316</v>
      </c>
      <c r="P25" s="14">
        <v>0.57280603555678522</v>
      </c>
      <c r="Q25" s="14">
        <v>0.94137974986807316</v>
      </c>
      <c r="S25" s="1"/>
    </row>
    <row r="26" spans="1:19" ht="15.75" thickBot="1" x14ac:dyDescent="0.3">
      <c r="A26" s="7">
        <v>38965</v>
      </c>
      <c r="B26" s="3">
        <v>4.4000000000000004</v>
      </c>
      <c r="C26" s="25">
        <v>4.8</v>
      </c>
      <c r="D26" s="25">
        <v>0.57999999999999996</v>
      </c>
      <c r="E26" s="25">
        <v>4.5999999999999996</v>
      </c>
      <c r="F26" s="25">
        <v>0.54</v>
      </c>
      <c r="G26" s="39">
        <f t="shared" si="0"/>
        <v>4.6573327743897881</v>
      </c>
      <c r="I26" s="33" t="s">
        <v>473</v>
      </c>
      <c r="J26" s="15">
        <v>0.79408739905943537</v>
      </c>
      <c r="K26" s="15">
        <v>0.28216856019258946</v>
      </c>
      <c r="L26" s="15">
        <v>2.8142306092409597</v>
      </c>
      <c r="M26" s="15">
        <v>6.5157302351426154E-3</v>
      </c>
      <c r="N26" s="15">
        <v>0.23021853106535051</v>
      </c>
      <c r="O26" s="15">
        <v>1.3579562670535203</v>
      </c>
      <c r="P26" s="15">
        <v>0.23021853106535051</v>
      </c>
      <c r="Q26" s="15">
        <v>1.3579562670535203</v>
      </c>
      <c r="S26" s="1"/>
    </row>
    <row r="27" spans="1:19" x14ac:dyDescent="0.25">
      <c r="A27" s="7">
        <v>38995.5</v>
      </c>
      <c r="B27" s="3">
        <v>4.0999999999999996</v>
      </c>
      <c r="C27" s="25">
        <v>4.5999999999999996</v>
      </c>
      <c r="D27" s="25">
        <v>0.56000000000000005</v>
      </c>
      <c r="E27" s="25">
        <v>4.4000000000000004</v>
      </c>
      <c r="F27" s="25">
        <v>0.54</v>
      </c>
      <c r="G27" s="39">
        <f t="shared" si="0"/>
        <v>4.5062055622491695</v>
      </c>
      <c r="S27" s="1"/>
    </row>
    <row r="28" spans="1:19" x14ac:dyDescent="0.25">
      <c r="A28" s="7">
        <v>39026</v>
      </c>
      <c r="B28" s="3">
        <v>4.3</v>
      </c>
      <c r="C28" s="25">
        <v>4.8</v>
      </c>
      <c r="D28" s="25">
        <v>0.57999999999999996</v>
      </c>
      <c r="E28" s="25">
        <v>4.0999999999999996</v>
      </c>
      <c r="F28" s="25">
        <v>0.56000000000000005</v>
      </c>
      <c r="G28" s="39">
        <f t="shared" si="0"/>
        <v>4.2946680760147622</v>
      </c>
      <c r="S28" s="1"/>
    </row>
    <row r="29" spans="1:19" x14ac:dyDescent="0.25">
      <c r="A29" s="7">
        <v>39056.5</v>
      </c>
      <c r="B29" s="3">
        <v>4.3</v>
      </c>
      <c r="C29" s="25">
        <v>4.5999999999999996</v>
      </c>
      <c r="D29" s="25">
        <v>0.56000000000000005</v>
      </c>
      <c r="E29" s="25">
        <v>4.3</v>
      </c>
      <c r="F29" s="25">
        <v>0.6</v>
      </c>
      <c r="G29" s="39">
        <f t="shared" si="0"/>
        <v>4.4781415169214922</v>
      </c>
      <c r="S29" s="1"/>
    </row>
    <row r="30" spans="1:19" x14ac:dyDescent="0.25">
      <c r="A30" s="7">
        <v>39087</v>
      </c>
      <c r="B30" s="3">
        <v>5</v>
      </c>
      <c r="C30" s="25">
        <v>5.0999999999999996</v>
      </c>
      <c r="D30" s="25">
        <v>0.66</v>
      </c>
      <c r="E30" s="25">
        <v>4.3</v>
      </c>
      <c r="F30" s="25">
        <v>0.57999999999999996</v>
      </c>
      <c r="G30" s="39">
        <f t="shared" si="0"/>
        <v>4.4662675247137393</v>
      </c>
      <c r="S30" s="1"/>
    </row>
    <row r="31" spans="1:19" x14ac:dyDescent="0.25">
      <c r="A31" s="7">
        <v>39117.5</v>
      </c>
      <c r="B31" s="3">
        <v>4.9000000000000004</v>
      </c>
      <c r="C31" s="25">
        <v>5.0999999999999996</v>
      </c>
      <c r="D31" s="25">
        <v>0.54</v>
      </c>
      <c r="E31" s="25">
        <v>5</v>
      </c>
      <c r="F31" s="25">
        <v>0.7</v>
      </c>
      <c r="G31" s="39">
        <f t="shared" si="0"/>
        <v>5.0801562252321268</v>
      </c>
      <c r="S31" s="1"/>
    </row>
    <row r="32" spans="1:19" x14ac:dyDescent="0.25">
      <c r="A32" s="7">
        <v>39148</v>
      </c>
      <c r="B32" s="3">
        <v>4.5</v>
      </c>
      <c r="C32" s="25">
        <v>4.8</v>
      </c>
      <c r="D32" s="25">
        <v>0.52</v>
      </c>
      <c r="E32" s="25">
        <v>4.9000000000000004</v>
      </c>
      <c r="F32" s="25">
        <v>0.6</v>
      </c>
      <c r="G32" s="39">
        <f t="shared" si="0"/>
        <v>4.9264224800133611</v>
      </c>
      <c r="S32" s="1"/>
    </row>
    <row r="33" spans="1:19" x14ac:dyDescent="0.25">
      <c r="A33" s="7">
        <v>39178.5</v>
      </c>
      <c r="B33" s="3">
        <v>4.3</v>
      </c>
      <c r="C33" s="25">
        <v>4.5</v>
      </c>
      <c r="D33" s="25">
        <v>0.57999999999999996</v>
      </c>
      <c r="E33" s="25">
        <v>4.5</v>
      </c>
      <c r="F33" s="25">
        <v>0.57999999999999996</v>
      </c>
      <c r="G33" s="39">
        <f t="shared" si="0"/>
        <v>4.6166657337505841</v>
      </c>
      <c r="S33" s="1"/>
    </row>
    <row r="34" spans="1:19" x14ac:dyDescent="0.25">
      <c r="A34" s="7">
        <v>39209</v>
      </c>
      <c r="B34" s="3">
        <v>4.3</v>
      </c>
      <c r="C34" s="25">
        <v>4.4000000000000004</v>
      </c>
      <c r="D34" s="25">
        <v>0.52</v>
      </c>
      <c r="E34" s="25">
        <v>4.3</v>
      </c>
      <c r="F34" s="25">
        <v>0.6</v>
      </c>
      <c r="G34" s="39">
        <f t="shared" si="0"/>
        <v>4.4765384146121185</v>
      </c>
      <c r="S34" s="1"/>
    </row>
    <row r="35" spans="1:19" x14ac:dyDescent="0.25">
      <c r="A35" s="7">
        <v>39239.5</v>
      </c>
      <c r="B35" s="3">
        <v>4.7</v>
      </c>
      <c r="C35" s="25">
        <v>4.8</v>
      </c>
      <c r="D35" s="25">
        <v>0.54</v>
      </c>
      <c r="E35" s="25">
        <v>4.3</v>
      </c>
      <c r="F35" s="25">
        <v>0.56000000000000005</v>
      </c>
      <c r="G35" s="39">
        <f t="shared" si="0"/>
        <v>4.4422977171347666</v>
      </c>
      <c r="S35" s="1"/>
    </row>
    <row r="36" spans="1:19" x14ac:dyDescent="0.25">
      <c r="A36" s="7">
        <v>39270</v>
      </c>
      <c r="B36" s="3">
        <v>4.9000000000000004</v>
      </c>
      <c r="C36" s="25">
        <v>5</v>
      </c>
      <c r="D36" s="25">
        <v>0.57999999999999996</v>
      </c>
      <c r="E36" s="25">
        <v>4.7</v>
      </c>
      <c r="F36" s="25">
        <v>0.6</v>
      </c>
      <c r="G36" s="39">
        <f t="shared" si="0"/>
        <v>4.7785014724914898</v>
      </c>
      <c r="S36" s="1"/>
    </row>
    <row r="37" spans="1:19" x14ac:dyDescent="0.25">
      <c r="A37" s="7">
        <v>39300.5</v>
      </c>
      <c r="B37" s="3">
        <v>4.5999999999999996</v>
      </c>
      <c r="C37" s="25">
        <v>4.5999999999999996</v>
      </c>
      <c r="D37" s="25">
        <v>0.54</v>
      </c>
      <c r="E37" s="25">
        <v>4.9000000000000004</v>
      </c>
      <c r="F37" s="25">
        <v>0.62</v>
      </c>
      <c r="G37" s="39">
        <f t="shared" si="0"/>
        <v>4.9463845318188984</v>
      </c>
      <c r="S37" s="1"/>
    </row>
    <row r="38" spans="1:19" x14ac:dyDescent="0.25">
      <c r="A38" s="7">
        <v>39331</v>
      </c>
      <c r="B38" s="3">
        <v>4.5</v>
      </c>
      <c r="C38" s="25">
        <v>4.4000000000000004</v>
      </c>
      <c r="D38" s="25">
        <v>0.54</v>
      </c>
      <c r="E38" s="25">
        <v>4.5999999999999996</v>
      </c>
      <c r="F38" s="25">
        <v>0.57999999999999996</v>
      </c>
      <c r="G38" s="39">
        <f t="shared" ref="G38:G69" si="1">SUMPRODUCT(D$4:G$4,C38:F38)+D$3</f>
        <v>4.6896790031558986</v>
      </c>
      <c r="S38" s="1"/>
    </row>
    <row r="39" spans="1:19" x14ac:dyDescent="0.25">
      <c r="A39" s="7">
        <v>39361.5</v>
      </c>
      <c r="B39" s="3">
        <v>4.4000000000000004</v>
      </c>
      <c r="C39" s="25">
        <v>4.0999999999999996</v>
      </c>
      <c r="D39" s="25">
        <v>0.56000000000000005</v>
      </c>
      <c r="E39" s="25">
        <v>4.5</v>
      </c>
      <c r="F39" s="25">
        <v>0.57999999999999996</v>
      </c>
      <c r="G39" s="39">
        <f t="shared" si="1"/>
        <v>4.6191429352655584</v>
      </c>
      <c r="S39" s="1"/>
    </row>
    <row r="40" spans="1:19" x14ac:dyDescent="0.25">
      <c r="A40" s="7">
        <v>39392</v>
      </c>
      <c r="B40" s="3">
        <v>4.5</v>
      </c>
      <c r="C40" s="25">
        <v>4.3</v>
      </c>
      <c r="D40" s="25">
        <v>0.6</v>
      </c>
      <c r="E40" s="25">
        <v>4.4000000000000004</v>
      </c>
      <c r="F40" s="25">
        <v>0.6</v>
      </c>
      <c r="G40" s="39">
        <f t="shared" si="1"/>
        <v>4.5609184962848781</v>
      </c>
      <c r="S40" s="1"/>
    </row>
    <row r="41" spans="1:19" x14ac:dyDescent="0.25">
      <c r="A41" s="7">
        <v>39422.5</v>
      </c>
      <c r="B41" s="3">
        <v>4.8</v>
      </c>
      <c r="C41" s="25">
        <v>4.3</v>
      </c>
      <c r="D41" s="25">
        <v>0.57999999999999996</v>
      </c>
      <c r="E41" s="25">
        <v>4.5</v>
      </c>
      <c r="F41" s="25">
        <v>0.66</v>
      </c>
      <c r="G41" s="39">
        <f t="shared" si="1"/>
        <v>4.6823785607884467</v>
      </c>
      <c r="S41" s="1"/>
    </row>
    <row r="42" spans="1:19" x14ac:dyDescent="0.25">
      <c r="A42" s="7">
        <v>39453</v>
      </c>
      <c r="B42" s="3">
        <v>5.4</v>
      </c>
      <c r="C42" s="25">
        <v>5</v>
      </c>
      <c r="D42" s="25">
        <v>0.7</v>
      </c>
      <c r="E42" s="25">
        <v>4.8</v>
      </c>
      <c r="F42" s="25">
        <v>0.68</v>
      </c>
      <c r="G42" s="39">
        <f t="shared" si="1"/>
        <v>4.9291045659549315</v>
      </c>
      <c r="S42" s="1"/>
    </row>
    <row r="43" spans="1:19" x14ac:dyDescent="0.25">
      <c r="A43" s="7">
        <v>39483.5</v>
      </c>
      <c r="B43" s="3">
        <v>5.2</v>
      </c>
      <c r="C43" s="25">
        <v>4.9000000000000004</v>
      </c>
      <c r="D43" s="25">
        <v>0.6</v>
      </c>
      <c r="E43" s="25">
        <v>5.4</v>
      </c>
      <c r="F43" s="25">
        <v>0.84</v>
      </c>
      <c r="G43" s="39">
        <f t="shared" si="1"/>
        <v>5.5020348594322499</v>
      </c>
      <c r="S43" s="1"/>
    </row>
    <row r="44" spans="1:19" x14ac:dyDescent="0.25">
      <c r="A44" s="7">
        <v>39514</v>
      </c>
      <c r="B44" s="3">
        <v>5.2</v>
      </c>
      <c r="C44" s="25">
        <v>4.5</v>
      </c>
      <c r="D44" s="25">
        <v>0.57999999999999996</v>
      </c>
      <c r="E44" s="25">
        <v>5.2</v>
      </c>
      <c r="F44" s="25">
        <v>0.72</v>
      </c>
      <c r="G44" s="39">
        <f t="shared" si="1"/>
        <v>5.2578029945176059</v>
      </c>
      <c r="S44" s="1"/>
    </row>
    <row r="45" spans="1:19" x14ac:dyDescent="0.25">
      <c r="A45" s="7">
        <v>39544.5</v>
      </c>
      <c r="B45" s="3">
        <v>4.8</v>
      </c>
      <c r="C45" s="25">
        <v>4.3</v>
      </c>
      <c r="D45" s="25">
        <v>0.6</v>
      </c>
      <c r="E45" s="25">
        <v>5.2</v>
      </c>
      <c r="F45" s="25">
        <v>0.72</v>
      </c>
      <c r="G45" s="39">
        <f t="shared" si="1"/>
        <v>5.2618832983419539</v>
      </c>
      <c r="S45" s="1"/>
    </row>
    <row r="46" spans="1:19" x14ac:dyDescent="0.25">
      <c r="A46" s="7">
        <v>39575</v>
      </c>
      <c r="B46" s="3">
        <v>5.2</v>
      </c>
      <c r="C46" s="25">
        <v>4.3</v>
      </c>
      <c r="D46" s="25">
        <v>0.56000000000000005</v>
      </c>
      <c r="E46" s="25">
        <v>4.8</v>
      </c>
      <c r="F46" s="25">
        <v>0.76</v>
      </c>
      <c r="G46" s="39">
        <f t="shared" si="1"/>
        <v>4.9870206997968776</v>
      </c>
      <c r="S46" s="1"/>
    </row>
    <row r="47" spans="1:19" x14ac:dyDescent="0.25">
      <c r="A47" s="7">
        <v>39605.5</v>
      </c>
      <c r="B47" s="3">
        <v>5.7</v>
      </c>
      <c r="C47" s="25">
        <v>4.7</v>
      </c>
      <c r="D47" s="25">
        <v>0.6</v>
      </c>
      <c r="E47" s="25">
        <v>5.2</v>
      </c>
      <c r="F47" s="25">
        <v>0.66</v>
      </c>
      <c r="G47" s="39">
        <f t="shared" si="1"/>
        <v>5.2098663841721731</v>
      </c>
      <c r="S47" s="1"/>
    </row>
    <row r="48" spans="1:19" x14ac:dyDescent="0.25">
      <c r="A48" s="7">
        <v>39636</v>
      </c>
      <c r="B48" s="3">
        <v>6</v>
      </c>
      <c r="C48" s="25">
        <v>4.9000000000000004</v>
      </c>
      <c r="D48" s="25">
        <v>0.62</v>
      </c>
      <c r="E48" s="25">
        <v>5.7</v>
      </c>
      <c r="F48" s="25">
        <v>0.8</v>
      </c>
      <c r="G48" s="39">
        <f t="shared" si="1"/>
        <v>5.6992936999948416</v>
      </c>
      <c r="S48" s="1"/>
    </row>
    <row r="49" spans="1:19" x14ac:dyDescent="0.25">
      <c r="A49" s="7">
        <v>39666.5</v>
      </c>
      <c r="B49" s="3">
        <v>6.1</v>
      </c>
      <c r="C49" s="25">
        <v>4.5999999999999996</v>
      </c>
      <c r="D49" s="25">
        <v>0.57999999999999996</v>
      </c>
      <c r="E49" s="25">
        <v>6</v>
      </c>
      <c r="F49" s="25">
        <v>0.9</v>
      </c>
      <c r="G49" s="39">
        <f t="shared" si="1"/>
        <v>6.0053201229616926</v>
      </c>
      <c r="S49" s="1"/>
    </row>
    <row r="50" spans="1:19" x14ac:dyDescent="0.25">
      <c r="A50" s="7">
        <v>39697</v>
      </c>
      <c r="B50" s="3">
        <v>6</v>
      </c>
      <c r="C50" s="25">
        <v>4.5</v>
      </c>
      <c r="D50" s="25">
        <v>0.57999999999999996</v>
      </c>
      <c r="E50" s="25">
        <v>6.1</v>
      </c>
      <c r="F50" s="25">
        <v>0.86</v>
      </c>
      <c r="G50" s="39">
        <f t="shared" si="1"/>
        <v>6.0503588338271124</v>
      </c>
      <c r="S50" s="1"/>
    </row>
    <row r="51" spans="1:19" x14ac:dyDescent="0.25">
      <c r="A51" s="7">
        <v>39727.5</v>
      </c>
      <c r="B51" s="3">
        <v>6.1</v>
      </c>
      <c r="C51" s="25">
        <v>4.4000000000000004</v>
      </c>
      <c r="D51" s="25">
        <v>0.6</v>
      </c>
      <c r="E51" s="25">
        <v>6</v>
      </c>
      <c r="F51" s="25">
        <v>1.02</v>
      </c>
      <c r="G51" s="39">
        <f t="shared" si="1"/>
        <v>6.1046909146731734</v>
      </c>
      <c r="S51" s="1"/>
    </row>
    <row r="52" spans="1:19" x14ac:dyDescent="0.25">
      <c r="A52" s="7">
        <v>39758</v>
      </c>
      <c r="B52" s="3">
        <v>6.5</v>
      </c>
      <c r="C52" s="25">
        <v>4.5</v>
      </c>
      <c r="D52" s="25">
        <v>0.66</v>
      </c>
      <c r="E52" s="25">
        <v>6.1</v>
      </c>
      <c r="F52" s="25">
        <v>1.18</v>
      </c>
      <c r="G52" s="39">
        <f t="shared" si="1"/>
        <v>6.3120446763710945</v>
      </c>
      <c r="S52" s="1"/>
    </row>
    <row r="53" spans="1:19" x14ac:dyDescent="0.25">
      <c r="A53" s="7">
        <v>39788.5</v>
      </c>
      <c r="B53" s="3">
        <v>7.1</v>
      </c>
      <c r="C53" s="25">
        <v>4.8</v>
      </c>
      <c r="D53" s="25">
        <v>0.68</v>
      </c>
      <c r="E53" s="25">
        <v>6.5</v>
      </c>
      <c r="F53" s="25">
        <v>1.38</v>
      </c>
      <c r="G53" s="39">
        <f t="shared" si="1"/>
        <v>6.7723150293095333</v>
      </c>
      <c r="S53" s="1"/>
    </row>
    <row r="54" spans="1:19" x14ac:dyDescent="0.25">
      <c r="A54" s="7">
        <v>39819</v>
      </c>
      <c r="B54" s="3">
        <v>8.5</v>
      </c>
      <c r="C54" s="25">
        <v>5.4</v>
      </c>
      <c r="D54" s="25">
        <v>0.84</v>
      </c>
      <c r="E54" s="25">
        <v>7.1</v>
      </c>
      <c r="F54" s="25">
        <v>1.62</v>
      </c>
      <c r="G54" s="39">
        <f t="shared" si="1"/>
        <v>7.4257499850618593</v>
      </c>
      <c r="S54" s="1"/>
    </row>
    <row r="55" spans="1:19" x14ac:dyDescent="0.25">
      <c r="A55" s="7">
        <v>39849.5</v>
      </c>
      <c r="B55" s="3">
        <v>8.9</v>
      </c>
      <c r="C55" s="25">
        <v>5.2</v>
      </c>
      <c r="D55" s="25">
        <v>0.72</v>
      </c>
      <c r="E55" s="25">
        <v>8.5</v>
      </c>
      <c r="F55" s="25">
        <v>2.02</v>
      </c>
      <c r="G55" s="39">
        <f t="shared" si="1"/>
        <v>8.7941340173286964</v>
      </c>
      <c r="S55" s="1"/>
    </row>
    <row r="56" spans="1:19" x14ac:dyDescent="0.25">
      <c r="A56" s="7">
        <v>39880</v>
      </c>
      <c r="B56" s="3">
        <v>9</v>
      </c>
      <c r="C56" s="25">
        <v>5.2</v>
      </c>
      <c r="D56" s="25">
        <v>0.72</v>
      </c>
      <c r="E56" s="25">
        <v>8.9</v>
      </c>
      <c r="F56" s="25">
        <v>2.02</v>
      </c>
      <c r="G56" s="39">
        <f t="shared" si="1"/>
        <v>9.0969711744136692</v>
      </c>
      <c r="S56" s="1"/>
    </row>
    <row r="57" spans="1:19" x14ac:dyDescent="0.25">
      <c r="A57" s="7">
        <v>39910.5</v>
      </c>
      <c r="B57" s="3">
        <v>8.6</v>
      </c>
      <c r="C57" s="25">
        <v>4.8</v>
      </c>
      <c r="D57" s="25">
        <v>0.76</v>
      </c>
      <c r="E57" s="25">
        <v>9</v>
      </c>
      <c r="F57" s="25">
        <v>2.06</v>
      </c>
      <c r="G57" s="39">
        <f t="shared" si="1"/>
        <v>9.2126045672959851</v>
      </c>
      <c r="S57" s="1"/>
    </row>
    <row r="58" spans="1:19" x14ac:dyDescent="0.25">
      <c r="A58" s="7">
        <v>39941</v>
      </c>
      <c r="B58" s="3">
        <v>9.1</v>
      </c>
      <c r="C58" s="25">
        <v>5.2</v>
      </c>
      <c r="D58" s="25">
        <v>0.66</v>
      </c>
      <c r="E58" s="25">
        <v>8.6</v>
      </c>
      <c r="F58" s="25">
        <v>1.9</v>
      </c>
      <c r="G58" s="39">
        <f t="shared" si="1"/>
        <v>8.768869412579086</v>
      </c>
      <c r="S58" s="1"/>
    </row>
    <row r="59" spans="1:19" x14ac:dyDescent="0.25">
      <c r="A59" s="7">
        <v>39971.5</v>
      </c>
      <c r="B59" s="3">
        <v>9.6999999999999993</v>
      </c>
      <c r="C59" s="25">
        <v>5.7</v>
      </c>
      <c r="D59" s="25">
        <v>0.8</v>
      </c>
      <c r="E59" s="25">
        <v>9.1</v>
      </c>
      <c r="F59" s="25">
        <v>1.76</v>
      </c>
      <c r="G59" s="39">
        <f t="shared" si="1"/>
        <v>9.0440403162628957</v>
      </c>
      <c r="S59" s="1"/>
    </row>
    <row r="60" spans="1:19" x14ac:dyDescent="0.25">
      <c r="A60" s="7">
        <v>40002</v>
      </c>
      <c r="B60" s="3">
        <v>9.6999999999999993</v>
      </c>
      <c r="C60" s="25">
        <v>6</v>
      </c>
      <c r="D60" s="25">
        <v>0.9</v>
      </c>
      <c r="E60" s="25">
        <v>9.6999999999999993</v>
      </c>
      <c r="F60" s="25">
        <v>1.94</v>
      </c>
      <c r="G60" s="39">
        <f t="shared" si="1"/>
        <v>9.6474253746075949</v>
      </c>
      <c r="S60" s="1"/>
    </row>
    <row r="61" spans="1:19" x14ac:dyDescent="0.25">
      <c r="A61" s="7">
        <v>40032.5</v>
      </c>
      <c r="B61" s="3">
        <v>9.6</v>
      </c>
      <c r="C61" s="25">
        <v>6.1</v>
      </c>
      <c r="D61" s="25">
        <v>0.86</v>
      </c>
      <c r="E61" s="25">
        <v>9.6999999999999993</v>
      </c>
      <c r="F61" s="25">
        <v>2.06</v>
      </c>
      <c r="G61" s="39">
        <f t="shared" si="1"/>
        <v>9.7378340075156924</v>
      </c>
      <c r="S61" s="1"/>
    </row>
    <row r="62" spans="1:19" x14ac:dyDescent="0.25">
      <c r="A62" s="7">
        <v>40063</v>
      </c>
      <c r="B62" s="3">
        <v>9.5</v>
      </c>
      <c r="C62" s="25">
        <v>6</v>
      </c>
      <c r="D62" s="25">
        <v>1.02</v>
      </c>
      <c r="E62" s="25">
        <v>9.6</v>
      </c>
      <c r="F62" s="25">
        <v>1.9</v>
      </c>
      <c r="G62" s="39">
        <f t="shared" si="1"/>
        <v>9.5513194016414182</v>
      </c>
      <c r="S62" s="1"/>
    </row>
    <row r="63" spans="1:19" x14ac:dyDescent="0.25">
      <c r="A63" s="7">
        <v>40093.5</v>
      </c>
      <c r="B63" s="3">
        <v>9.5</v>
      </c>
      <c r="C63" s="25">
        <v>6.1</v>
      </c>
      <c r="D63" s="25">
        <v>1.18</v>
      </c>
      <c r="E63" s="25">
        <v>9.5</v>
      </c>
      <c r="F63" s="25">
        <v>1.82</v>
      </c>
      <c r="G63" s="39">
        <f t="shared" si="1"/>
        <v>9.4261459525787927</v>
      </c>
      <c r="S63" s="1"/>
    </row>
    <row r="64" spans="1:19" x14ac:dyDescent="0.25">
      <c r="A64" s="7">
        <v>40124</v>
      </c>
      <c r="B64" s="3">
        <v>9.4</v>
      </c>
      <c r="C64" s="25">
        <v>6.5</v>
      </c>
      <c r="D64" s="25">
        <v>1.38</v>
      </c>
      <c r="E64" s="25">
        <v>9.5</v>
      </c>
      <c r="F64" s="25">
        <v>1.96</v>
      </c>
      <c r="G64" s="39">
        <f t="shared" si="1"/>
        <v>9.5518912053333072</v>
      </c>
      <c r="S64" s="1"/>
    </row>
    <row r="65" spans="1:19" x14ac:dyDescent="0.25">
      <c r="A65" s="7">
        <v>40154.5</v>
      </c>
      <c r="B65" s="3">
        <v>9.6999999999999993</v>
      </c>
      <c r="C65" s="25">
        <v>7.1</v>
      </c>
      <c r="D65" s="25">
        <v>1.62</v>
      </c>
      <c r="E65" s="25">
        <v>9.4</v>
      </c>
      <c r="F65" s="25">
        <v>2.08</v>
      </c>
      <c r="G65" s="39">
        <f t="shared" si="1"/>
        <v>9.5876485231447628</v>
      </c>
      <c r="S65" s="1"/>
    </row>
    <row r="66" spans="1:19" x14ac:dyDescent="0.25">
      <c r="A66" s="7">
        <v>40185</v>
      </c>
      <c r="B66" s="3">
        <v>10.6</v>
      </c>
      <c r="C66" s="25">
        <v>8.5</v>
      </c>
      <c r="D66" s="25">
        <v>2.02</v>
      </c>
      <c r="E66" s="25">
        <v>9.6999999999999993</v>
      </c>
      <c r="F66" s="25">
        <v>1.96</v>
      </c>
      <c r="G66" s="39">
        <f t="shared" si="1"/>
        <v>9.7420744315044221</v>
      </c>
      <c r="S66" s="1"/>
    </row>
    <row r="67" spans="1:19" x14ac:dyDescent="0.25">
      <c r="A67" s="7">
        <v>40215.5</v>
      </c>
      <c r="B67" s="3">
        <v>10.4</v>
      </c>
      <c r="C67" s="25">
        <v>8.9</v>
      </c>
      <c r="D67" s="25">
        <v>2.02</v>
      </c>
      <c r="E67" s="25">
        <v>10.6</v>
      </c>
      <c r="F67" s="25">
        <v>2.2000000000000002</v>
      </c>
      <c r="G67" s="39">
        <f t="shared" si="1"/>
        <v>10.60966734049366</v>
      </c>
      <c r="S67" s="1"/>
    </row>
    <row r="68" spans="1:19" x14ac:dyDescent="0.25">
      <c r="A68" s="7">
        <v>40246</v>
      </c>
      <c r="B68" s="3">
        <v>10.199999999999999</v>
      </c>
      <c r="C68" s="25">
        <v>9</v>
      </c>
      <c r="D68" s="25">
        <v>2.06</v>
      </c>
      <c r="E68" s="25">
        <v>10.4</v>
      </c>
      <c r="F68" s="25">
        <v>1.92</v>
      </c>
      <c r="G68" s="39">
        <f t="shared" si="1"/>
        <v>10.238600310080459</v>
      </c>
      <c r="S68" s="1"/>
    </row>
    <row r="69" spans="1:19" x14ac:dyDescent="0.25">
      <c r="A69" s="7">
        <v>40276.5</v>
      </c>
      <c r="B69" s="3">
        <v>9.5</v>
      </c>
      <c r="C69" s="25">
        <v>8.6</v>
      </c>
      <c r="D69" s="25">
        <v>1.9</v>
      </c>
      <c r="E69" s="25">
        <v>10.199999999999999</v>
      </c>
      <c r="F69" s="25">
        <v>1.88</v>
      </c>
      <c r="G69" s="39">
        <f t="shared" si="1"/>
        <v>10.044634156111883</v>
      </c>
      <c r="S69" s="1"/>
    </row>
    <row r="70" spans="1:19" x14ac:dyDescent="0.25">
      <c r="A70" s="7">
        <v>40307</v>
      </c>
      <c r="B70" s="3">
        <v>9.3000000000000007</v>
      </c>
      <c r="C70" s="25">
        <v>9.1</v>
      </c>
      <c r="D70" s="25">
        <v>1.76</v>
      </c>
      <c r="E70" s="25">
        <v>9.5</v>
      </c>
      <c r="F70" s="25">
        <v>2.2200000000000002</v>
      </c>
      <c r="G70" s="39">
        <f t="shared" ref="G70:G101" si="2">SUMPRODUCT(D$4:G$4,C70:F70)+D$3</f>
        <v>9.7659329781319393</v>
      </c>
      <c r="S70" s="1"/>
    </row>
    <row r="71" spans="1:19" x14ac:dyDescent="0.25">
      <c r="A71" s="7">
        <v>40337.5</v>
      </c>
      <c r="B71" s="3">
        <v>9.6</v>
      </c>
      <c r="C71" s="25">
        <v>9.6999999999999993</v>
      </c>
      <c r="D71" s="25">
        <v>1.94</v>
      </c>
      <c r="E71" s="25">
        <v>9.3000000000000007</v>
      </c>
      <c r="F71" s="25">
        <v>1.66</v>
      </c>
      <c r="G71" s="39">
        <f t="shared" si="2"/>
        <v>9.1803181691780136</v>
      </c>
      <c r="S71" s="1"/>
    </row>
    <row r="72" spans="1:19" x14ac:dyDescent="0.25">
      <c r="A72" s="7">
        <v>40368</v>
      </c>
      <c r="B72" s="3">
        <v>9.6999999999999993</v>
      </c>
      <c r="C72" s="25">
        <v>9.6999999999999993</v>
      </c>
      <c r="D72" s="25">
        <v>2.06</v>
      </c>
      <c r="E72" s="25">
        <v>9.6</v>
      </c>
      <c r="F72" s="25">
        <v>2.04</v>
      </c>
      <c r="G72" s="39">
        <f t="shared" si="2"/>
        <v>9.7205660609017706</v>
      </c>
      <c r="S72" s="1"/>
    </row>
    <row r="73" spans="1:19" x14ac:dyDescent="0.25">
      <c r="A73" s="7">
        <v>40398.5</v>
      </c>
      <c r="B73" s="3">
        <v>9.5</v>
      </c>
      <c r="C73" s="25">
        <v>9.6</v>
      </c>
      <c r="D73" s="25">
        <v>1.9</v>
      </c>
      <c r="E73" s="25">
        <v>9.6999999999999993</v>
      </c>
      <c r="F73" s="25">
        <v>2.58</v>
      </c>
      <c r="G73" s="39">
        <f t="shared" si="2"/>
        <v>10.211019713531737</v>
      </c>
      <c r="S73" s="1"/>
    </row>
  </sheetData>
  <mergeCells count="4">
    <mergeCell ref="A3:C3"/>
    <mergeCell ref="A4:C4"/>
    <mergeCell ref="A2:G2"/>
    <mergeCell ref="A1:G1"/>
  </mergeCells>
  <pageMargins left="0.7" right="0.7" top="0.75" bottom="0.75" header="0.3" footer="0.3"/>
  <ignoredErrors>
    <ignoredError sqref="G6"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DA6FD-499B-48E1-A636-31303BBF035F}">
  <dimension ref="A1:H96"/>
  <sheetViews>
    <sheetView zoomScaleNormal="100" workbookViewId="0">
      <selection activeCell="H13" sqref="H13"/>
    </sheetView>
  </sheetViews>
  <sheetFormatPr defaultColWidth="8.85546875" defaultRowHeight="15" x14ac:dyDescent="0.25"/>
  <cols>
    <col min="1" max="1" width="15.28515625" style="1" customWidth="1"/>
    <col min="2" max="2" width="14.7109375" style="25" customWidth="1"/>
    <col min="3" max="3" width="16.7109375" style="25" customWidth="1"/>
    <col min="4" max="7" width="14.7109375" style="25" customWidth="1"/>
    <col min="8" max="8" width="13.5703125" style="25" bestFit="1" customWidth="1"/>
    <col min="9" max="16384" width="8.85546875" style="25"/>
  </cols>
  <sheetData>
    <row r="1" spans="1:8" x14ac:dyDescent="0.25">
      <c r="A1" s="59" t="s">
        <v>482</v>
      </c>
      <c r="B1" s="60"/>
      <c r="C1" s="60"/>
      <c r="D1" s="60"/>
      <c r="E1" s="60"/>
      <c r="F1" s="60"/>
      <c r="G1" s="60"/>
      <c r="H1" s="60"/>
    </row>
    <row r="2" spans="1:8" ht="15.75" thickBot="1" x14ac:dyDescent="0.3"/>
    <row r="3" spans="1:8" s="2" customFormat="1" ht="48.75" customHeight="1" x14ac:dyDescent="0.25">
      <c r="A3" s="4" t="s">
        <v>3</v>
      </c>
      <c r="B3" s="5" t="s">
        <v>0</v>
      </c>
      <c r="C3" s="5" t="s">
        <v>31</v>
      </c>
      <c r="D3" s="5" t="s">
        <v>1</v>
      </c>
      <c r="E3" s="5" t="s">
        <v>2</v>
      </c>
      <c r="F3" s="5" t="s">
        <v>4</v>
      </c>
      <c r="G3" s="5" t="s">
        <v>5</v>
      </c>
      <c r="H3" s="6" t="s">
        <v>6</v>
      </c>
    </row>
    <row r="4" spans="1:8" x14ac:dyDescent="0.25">
      <c r="A4" s="7">
        <v>37989</v>
      </c>
      <c r="B4" s="3">
        <v>6.3</v>
      </c>
      <c r="C4" s="3">
        <v>0.8</v>
      </c>
      <c r="D4" s="3">
        <v>0.95</v>
      </c>
      <c r="E4" s="3">
        <v>1.06</v>
      </c>
      <c r="F4" s="3">
        <v>1.08</v>
      </c>
      <c r="G4" s="3">
        <v>1.44</v>
      </c>
      <c r="H4" s="3">
        <v>1.08</v>
      </c>
    </row>
    <row r="5" spans="1:8" x14ac:dyDescent="0.25">
      <c r="A5" s="7">
        <v>38019.5</v>
      </c>
      <c r="B5" s="3">
        <v>6</v>
      </c>
      <c r="C5" s="3">
        <v>0.7</v>
      </c>
      <c r="D5" s="3">
        <v>0.93</v>
      </c>
      <c r="E5" s="3">
        <v>0.95</v>
      </c>
      <c r="F5" s="3">
        <v>1.06</v>
      </c>
      <c r="G5" s="3">
        <v>1.28</v>
      </c>
      <c r="H5" s="3">
        <v>1.01</v>
      </c>
    </row>
    <row r="6" spans="1:8" x14ac:dyDescent="0.25">
      <c r="A6" s="7">
        <v>38050</v>
      </c>
      <c r="B6" s="3">
        <v>6</v>
      </c>
      <c r="C6" s="3">
        <v>0.66</v>
      </c>
      <c r="D6" s="3">
        <v>0.92</v>
      </c>
      <c r="E6" s="3">
        <v>0.91</v>
      </c>
      <c r="F6" s="3">
        <v>1.04</v>
      </c>
      <c r="G6" s="3">
        <v>1.29</v>
      </c>
      <c r="H6" s="3">
        <v>1</v>
      </c>
    </row>
    <row r="7" spans="1:8" x14ac:dyDescent="0.25">
      <c r="A7" s="7">
        <v>38080.5</v>
      </c>
      <c r="B7" s="3">
        <v>5.4</v>
      </c>
      <c r="C7" s="3">
        <v>0.6</v>
      </c>
      <c r="D7" s="3">
        <v>0.9</v>
      </c>
      <c r="E7" s="3">
        <v>0.91</v>
      </c>
      <c r="F7" s="3">
        <v>0.94</v>
      </c>
      <c r="G7" s="3">
        <v>1.21</v>
      </c>
      <c r="H7" s="3">
        <v>0.93</v>
      </c>
    </row>
    <row r="8" spans="1:8" x14ac:dyDescent="0.25">
      <c r="A8" s="7">
        <v>38111</v>
      </c>
      <c r="B8" s="3">
        <v>5.3</v>
      </c>
      <c r="C8" s="3">
        <v>0.6</v>
      </c>
      <c r="D8" s="3">
        <v>0.94</v>
      </c>
      <c r="E8" s="3">
        <v>1.02</v>
      </c>
      <c r="F8" s="3">
        <v>1.06</v>
      </c>
      <c r="G8" s="3">
        <v>1.35</v>
      </c>
      <c r="H8" s="3">
        <v>1.0900000000000001</v>
      </c>
    </row>
    <row r="9" spans="1:8" x14ac:dyDescent="0.25">
      <c r="A9" s="7">
        <v>38141.5</v>
      </c>
      <c r="B9" s="3">
        <v>5.8</v>
      </c>
      <c r="C9" s="3">
        <v>0.64</v>
      </c>
      <c r="D9" s="3">
        <v>0.86</v>
      </c>
      <c r="E9" s="3">
        <v>1.05</v>
      </c>
      <c r="F9" s="3">
        <v>1.04</v>
      </c>
      <c r="G9" s="3">
        <v>1.42</v>
      </c>
      <c r="H9" s="3">
        <v>1.05</v>
      </c>
    </row>
    <row r="10" spans="1:8" x14ac:dyDescent="0.25">
      <c r="A10" s="7">
        <v>38172</v>
      </c>
      <c r="B10" s="3">
        <v>5.7</v>
      </c>
      <c r="C10" s="3">
        <v>0.64</v>
      </c>
      <c r="D10" s="3">
        <v>0.84</v>
      </c>
      <c r="E10" s="3">
        <v>1.03</v>
      </c>
      <c r="F10" s="3">
        <v>1.1000000000000001</v>
      </c>
      <c r="G10" s="3">
        <v>1.39</v>
      </c>
      <c r="H10" s="3">
        <v>1.1100000000000001</v>
      </c>
    </row>
    <row r="11" spans="1:8" x14ac:dyDescent="0.25">
      <c r="A11" s="7">
        <v>38202.5</v>
      </c>
      <c r="B11" s="3">
        <v>5.4</v>
      </c>
      <c r="C11" s="3">
        <v>0.56000000000000005</v>
      </c>
      <c r="D11" s="3">
        <v>0.82</v>
      </c>
      <c r="E11" s="3">
        <v>0.96</v>
      </c>
      <c r="F11" s="3">
        <v>1.38</v>
      </c>
      <c r="G11" s="3">
        <v>1.33</v>
      </c>
      <c r="H11" s="3">
        <v>1.06</v>
      </c>
    </row>
    <row r="12" spans="1:8" x14ac:dyDescent="0.25">
      <c r="A12" s="7">
        <v>38233</v>
      </c>
      <c r="B12" s="3">
        <v>5.0999999999999996</v>
      </c>
      <c r="C12" s="3">
        <v>0.6</v>
      </c>
      <c r="D12" s="3">
        <v>0.9</v>
      </c>
      <c r="E12" s="3">
        <v>0.91</v>
      </c>
      <c r="F12" s="3">
        <v>1.08</v>
      </c>
      <c r="G12" s="3">
        <v>1.21</v>
      </c>
      <c r="H12" s="3">
        <v>0.92</v>
      </c>
    </row>
    <row r="13" spans="1:8" x14ac:dyDescent="0.25">
      <c r="A13" s="7">
        <v>38263.5</v>
      </c>
      <c r="B13" s="3">
        <v>5.0999999999999996</v>
      </c>
      <c r="C13" s="3">
        <v>0.62</v>
      </c>
      <c r="D13" s="3">
        <v>0.95</v>
      </c>
      <c r="E13" s="3">
        <v>0.86</v>
      </c>
      <c r="F13" s="3">
        <v>0.96</v>
      </c>
      <c r="G13" s="3">
        <v>1.1399999999999999</v>
      </c>
      <c r="H13" s="3">
        <v>0.8</v>
      </c>
    </row>
    <row r="14" spans="1:8" x14ac:dyDescent="0.25">
      <c r="A14" s="7">
        <v>38294</v>
      </c>
      <c r="B14" s="3">
        <v>5.2</v>
      </c>
      <c r="C14" s="3">
        <v>0.62</v>
      </c>
      <c r="D14" s="3">
        <v>0.97</v>
      </c>
      <c r="E14" s="3">
        <v>0.87</v>
      </c>
      <c r="F14" s="3">
        <v>1.06</v>
      </c>
      <c r="G14" s="3">
        <v>1.1299999999999999</v>
      </c>
      <c r="H14" s="3">
        <v>0.91</v>
      </c>
    </row>
    <row r="15" spans="1:8" x14ac:dyDescent="0.25">
      <c r="A15" s="7">
        <v>38324.5</v>
      </c>
      <c r="B15" s="3">
        <v>5.0999999999999996</v>
      </c>
      <c r="C15" s="3">
        <v>0.56000000000000005</v>
      </c>
      <c r="D15" s="3">
        <v>0.9</v>
      </c>
      <c r="E15" s="3">
        <v>0.74</v>
      </c>
      <c r="F15" s="3">
        <v>0.96</v>
      </c>
      <c r="G15" s="3">
        <v>0.98</v>
      </c>
      <c r="H15" s="3">
        <v>0.78</v>
      </c>
    </row>
    <row r="16" spans="1:8" x14ac:dyDescent="0.25">
      <c r="A16" s="7">
        <v>38355</v>
      </c>
      <c r="B16" s="3">
        <v>5.7</v>
      </c>
      <c r="C16" s="3">
        <v>0.66</v>
      </c>
      <c r="D16" s="3">
        <v>0.94</v>
      </c>
      <c r="E16" s="3">
        <v>0.99</v>
      </c>
      <c r="F16" s="3">
        <v>0.96</v>
      </c>
      <c r="G16" s="3">
        <v>1.26</v>
      </c>
      <c r="H16" s="3">
        <v>1.03</v>
      </c>
    </row>
    <row r="17" spans="1:8" x14ac:dyDescent="0.25">
      <c r="A17" s="7">
        <v>38385.5</v>
      </c>
      <c r="B17" s="3">
        <v>5.8</v>
      </c>
      <c r="C17" s="3">
        <v>0.57999999999999996</v>
      </c>
      <c r="D17" s="3">
        <v>0.93</v>
      </c>
      <c r="E17" s="3">
        <v>0.83</v>
      </c>
      <c r="F17" s="3">
        <v>1.02</v>
      </c>
      <c r="G17" s="3">
        <v>1.1100000000000001</v>
      </c>
      <c r="H17" s="3">
        <v>0.9</v>
      </c>
    </row>
    <row r="18" spans="1:8" x14ac:dyDescent="0.25">
      <c r="A18" s="7">
        <v>38416</v>
      </c>
      <c r="B18" s="3">
        <v>5.4</v>
      </c>
      <c r="C18" s="3">
        <v>0.54</v>
      </c>
      <c r="D18" s="3">
        <v>0.94</v>
      </c>
      <c r="E18" s="3">
        <v>0.86</v>
      </c>
      <c r="F18" s="3">
        <v>0.98</v>
      </c>
      <c r="G18" s="3">
        <v>1.1200000000000001</v>
      </c>
      <c r="H18" s="3">
        <v>0.95</v>
      </c>
    </row>
    <row r="19" spans="1:8" x14ac:dyDescent="0.25">
      <c r="A19" s="7">
        <v>38446.5</v>
      </c>
      <c r="B19" s="3">
        <v>4.9000000000000004</v>
      </c>
      <c r="C19" s="3">
        <v>0.62</v>
      </c>
      <c r="D19" s="3">
        <v>0.99</v>
      </c>
      <c r="E19" s="3">
        <v>0.9</v>
      </c>
      <c r="F19" s="3">
        <v>1.04</v>
      </c>
      <c r="G19" s="3">
        <v>1.19</v>
      </c>
      <c r="H19" s="3">
        <v>1.05</v>
      </c>
    </row>
    <row r="20" spans="1:8" x14ac:dyDescent="0.25">
      <c r="A20" s="7">
        <v>38477</v>
      </c>
      <c r="B20" s="3">
        <v>4.9000000000000004</v>
      </c>
      <c r="C20" s="3">
        <v>0.52</v>
      </c>
      <c r="D20" s="3">
        <v>0.92</v>
      </c>
      <c r="E20" s="3">
        <v>0.93</v>
      </c>
      <c r="F20" s="3">
        <v>0.94</v>
      </c>
      <c r="G20" s="3">
        <v>1.2</v>
      </c>
      <c r="H20" s="3">
        <v>1.08</v>
      </c>
    </row>
    <row r="21" spans="1:8" x14ac:dyDescent="0.25">
      <c r="A21" s="7">
        <v>38507.5</v>
      </c>
      <c r="B21" s="3">
        <v>5.2</v>
      </c>
      <c r="C21" s="3">
        <v>0.54</v>
      </c>
      <c r="D21" s="3">
        <v>0.89</v>
      </c>
      <c r="E21" s="3">
        <v>0.92</v>
      </c>
      <c r="F21" s="3">
        <v>0.98</v>
      </c>
      <c r="G21" s="3">
        <v>1.21</v>
      </c>
      <c r="H21" s="3">
        <v>1.06</v>
      </c>
    </row>
    <row r="22" spans="1:8" x14ac:dyDescent="0.25">
      <c r="A22" s="7">
        <v>38538</v>
      </c>
      <c r="B22" s="3">
        <v>5.2</v>
      </c>
      <c r="C22" s="3">
        <v>0.57999999999999996</v>
      </c>
      <c r="D22" s="3">
        <v>0.85</v>
      </c>
      <c r="E22" s="3">
        <v>0.94</v>
      </c>
      <c r="F22" s="3">
        <v>1.06</v>
      </c>
      <c r="G22" s="3">
        <v>1.25</v>
      </c>
      <c r="H22" s="3">
        <v>1.05</v>
      </c>
    </row>
    <row r="23" spans="1:8" x14ac:dyDescent="0.25">
      <c r="A23" s="7">
        <v>38568.5</v>
      </c>
      <c r="B23" s="3">
        <v>4.9000000000000004</v>
      </c>
      <c r="C23" s="3">
        <v>0.5</v>
      </c>
      <c r="D23" s="3">
        <v>0.84</v>
      </c>
      <c r="E23" s="3">
        <v>0.89</v>
      </c>
      <c r="F23" s="3">
        <v>1.28</v>
      </c>
      <c r="G23" s="3">
        <v>1.1599999999999999</v>
      </c>
      <c r="H23" s="3">
        <v>0.93</v>
      </c>
    </row>
    <row r="24" spans="1:8" x14ac:dyDescent="0.25">
      <c r="A24" s="7">
        <v>38599</v>
      </c>
      <c r="B24" s="3">
        <v>4.8</v>
      </c>
      <c r="C24" s="3">
        <v>0.57999999999999996</v>
      </c>
      <c r="D24" s="3">
        <v>0.91</v>
      </c>
      <c r="E24" s="3">
        <v>0.9</v>
      </c>
      <c r="F24" s="3">
        <v>1</v>
      </c>
      <c r="G24" s="3">
        <v>1.1200000000000001</v>
      </c>
      <c r="H24" s="3">
        <v>0.92</v>
      </c>
    </row>
    <row r="25" spans="1:8" x14ac:dyDescent="0.25">
      <c r="A25" s="7">
        <v>38629.5</v>
      </c>
      <c r="B25" s="3">
        <v>4.5999999999999996</v>
      </c>
      <c r="C25" s="3">
        <v>0.56000000000000005</v>
      </c>
      <c r="D25" s="3">
        <v>0.93</v>
      </c>
      <c r="E25" s="3">
        <v>0.83</v>
      </c>
      <c r="F25" s="3">
        <v>0.92</v>
      </c>
      <c r="G25" s="3">
        <v>1.04</v>
      </c>
      <c r="H25" s="3">
        <v>0.88</v>
      </c>
    </row>
    <row r="26" spans="1:8" x14ac:dyDescent="0.25">
      <c r="A26" s="7">
        <v>38660</v>
      </c>
      <c r="B26" s="3">
        <v>4.8</v>
      </c>
      <c r="C26" s="3">
        <v>0.57999999999999996</v>
      </c>
      <c r="D26" s="3">
        <v>0.93</v>
      </c>
      <c r="E26" s="3">
        <v>0.76</v>
      </c>
      <c r="F26" s="3">
        <v>0.92</v>
      </c>
      <c r="G26" s="3">
        <v>0.95</v>
      </c>
      <c r="H26" s="3">
        <v>0.78</v>
      </c>
    </row>
    <row r="27" spans="1:8" x14ac:dyDescent="0.25">
      <c r="A27" s="7">
        <v>38690.5</v>
      </c>
      <c r="B27" s="3">
        <v>4.5999999999999996</v>
      </c>
      <c r="C27" s="3">
        <v>0.56000000000000005</v>
      </c>
      <c r="D27" s="3">
        <v>0.87</v>
      </c>
      <c r="E27" s="3">
        <v>0.68</v>
      </c>
      <c r="F27" s="3">
        <v>0.84</v>
      </c>
      <c r="G27" s="3">
        <v>0.83</v>
      </c>
      <c r="H27" s="3">
        <v>0.74</v>
      </c>
    </row>
    <row r="28" spans="1:8" x14ac:dyDescent="0.25">
      <c r="A28" s="7">
        <v>38721</v>
      </c>
      <c r="B28" s="3">
        <v>5.0999999999999996</v>
      </c>
      <c r="C28" s="3">
        <v>0.66</v>
      </c>
      <c r="D28" s="3">
        <v>0.92</v>
      </c>
      <c r="E28" s="3">
        <v>0.9</v>
      </c>
      <c r="F28" s="3">
        <v>0.92</v>
      </c>
      <c r="G28" s="3">
        <v>1.07</v>
      </c>
      <c r="H28" s="3">
        <v>1</v>
      </c>
    </row>
    <row r="29" spans="1:8" x14ac:dyDescent="0.25">
      <c r="A29" s="7">
        <v>38751.5</v>
      </c>
      <c r="B29" s="3">
        <v>5.0999999999999996</v>
      </c>
      <c r="C29" s="3">
        <v>0.54</v>
      </c>
      <c r="D29" s="3">
        <v>0.89</v>
      </c>
      <c r="E29" s="3">
        <v>0.77</v>
      </c>
      <c r="F29" s="3">
        <v>0.9</v>
      </c>
      <c r="G29" s="3">
        <v>0.93</v>
      </c>
      <c r="H29" s="3">
        <v>0.88</v>
      </c>
    </row>
    <row r="30" spans="1:8" x14ac:dyDescent="0.25">
      <c r="A30" s="7">
        <v>38782</v>
      </c>
      <c r="B30" s="3">
        <v>4.8</v>
      </c>
      <c r="C30" s="3">
        <v>0.52</v>
      </c>
      <c r="D30" s="3">
        <v>0.9</v>
      </c>
      <c r="E30" s="3">
        <v>0.82</v>
      </c>
      <c r="F30" s="3">
        <v>0.9</v>
      </c>
      <c r="G30" s="3">
        <v>0.97</v>
      </c>
      <c r="H30" s="3">
        <v>0.87</v>
      </c>
    </row>
    <row r="31" spans="1:8" x14ac:dyDescent="0.25">
      <c r="A31" s="7">
        <v>38812.5</v>
      </c>
      <c r="B31" s="3">
        <v>4.5</v>
      </c>
      <c r="C31" s="3">
        <v>0.57999999999999996</v>
      </c>
      <c r="D31" s="3">
        <v>0.9</v>
      </c>
      <c r="E31" s="3">
        <v>0.84</v>
      </c>
      <c r="F31" s="3">
        <v>0.92</v>
      </c>
      <c r="G31" s="3">
        <v>1</v>
      </c>
      <c r="H31" s="3">
        <v>0.9</v>
      </c>
    </row>
    <row r="32" spans="1:8" x14ac:dyDescent="0.25">
      <c r="A32" s="7">
        <v>38843</v>
      </c>
      <c r="B32" s="3">
        <v>4.4000000000000004</v>
      </c>
      <c r="C32" s="3">
        <v>0.52</v>
      </c>
      <c r="D32" s="3">
        <v>0.92</v>
      </c>
      <c r="E32" s="3">
        <v>0.93</v>
      </c>
      <c r="F32" s="3">
        <v>0.9</v>
      </c>
      <c r="G32" s="3">
        <v>1.04</v>
      </c>
      <c r="H32" s="3">
        <v>1.07</v>
      </c>
    </row>
    <row r="33" spans="1:8" x14ac:dyDescent="0.25">
      <c r="A33" s="7">
        <v>38873.5</v>
      </c>
      <c r="B33" s="3">
        <v>4.8</v>
      </c>
      <c r="C33" s="3">
        <v>0.54</v>
      </c>
      <c r="D33" s="3">
        <v>0.83</v>
      </c>
      <c r="E33" s="3">
        <v>0.89</v>
      </c>
      <c r="F33" s="3">
        <v>0.86</v>
      </c>
      <c r="G33" s="3">
        <v>1.07</v>
      </c>
      <c r="H33" s="3">
        <v>1.06</v>
      </c>
    </row>
    <row r="34" spans="1:8" x14ac:dyDescent="0.25">
      <c r="A34" s="7">
        <v>38904</v>
      </c>
      <c r="B34" s="3">
        <v>5</v>
      </c>
      <c r="C34" s="3">
        <v>0.57999999999999996</v>
      </c>
      <c r="D34" s="3">
        <v>0.83</v>
      </c>
      <c r="E34" s="3">
        <v>0.96</v>
      </c>
      <c r="F34" s="3">
        <v>0.96</v>
      </c>
      <c r="G34" s="3">
        <v>1.0900000000000001</v>
      </c>
      <c r="H34" s="3">
        <v>1.05</v>
      </c>
    </row>
    <row r="35" spans="1:8" x14ac:dyDescent="0.25">
      <c r="A35" s="7">
        <v>38934.5</v>
      </c>
      <c r="B35" s="3">
        <v>4.5999999999999996</v>
      </c>
      <c r="C35" s="3">
        <v>0.54</v>
      </c>
      <c r="D35" s="3">
        <v>0.84</v>
      </c>
      <c r="E35" s="3">
        <v>0.89</v>
      </c>
      <c r="F35" s="3">
        <v>1.24</v>
      </c>
      <c r="G35" s="3">
        <v>1.03</v>
      </c>
      <c r="H35" s="3">
        <v>0.87</v>
      </c>
    </row>
    <row r="36" spans="1:8" x14ac:dyDescent="0.25">
      <c r="A36" s="7">
        <v>38965</v>
      </c>
      <c r="B36" s="3">
        <v>4.4000000000000004</v>
      </c>
      <c r="C36" s="3">
        <v>0.54</v>
      </c>
      <c r="D36" s="3">
        <v>0.89</v>
      </c>
      <c r="E36" s="3">
        <v>0.89</v>
      </c>
      <c r="F36" s="3">
        <v>0.9</v>
      </c>
      <c r="G36" s="3">
        <v>0.98</v>
      </c>
      <c r="H36" s="3">
        <v>0.9</v>
      </c>
    </row>
    <row r="37" spans="1:8" x14ac:dyDescent="0.25">
      <c r="A37" s="7">
        <v>38995.5</v>
      </c>
      <c r="B37" s="3">
        <v>4.0999999999999996</v>
      </c>
      <c r="C37" s="3">
        <v>0.56000000000000005</v>
      </c>
      <c r="D37" s="3">
        <v>0.88</v>
      </c>
      <c r="E37" s="3">
        <v>0.83</v>
      </c>
      <c r="F37" s="3">
        <v>0.86</v>
      </c>
      <c r="G37" s="3">
        <v>0.93</v>
      </c>
      <c r="H37" s="3">
        <v>0.81</v>
      </c>
    </row>
    <row r="38" spans="1:8" x14ac:dyDescent="0.25">
      <c r="A38" s="7">
        <v>39026</v>
      </c>
      <c r="B38" s="3">
        <v>4.3</v>
      </c>
      <c r="C38" s="3">
        <v>0.6</v>
      </c>
      <c r="D38" s="3">
        <v>0.91</v>
      </c>
      <c r="E38" s="3">
        <v>0.79</v>
      </c>
      <c r="F38" s="3">
        <v>0.86</v>
      </c>
      <c r="G38" s="3">
        <v>0.91</v>
      </c>
      <c r="H38" s="3">
        <v>0.83</v>
      </c>
    </row>
    <row r="39" spans="1:8" x14ac:dyDescent="0.25">
      <c r="A39" s="7">
        <v>39056.5</v>
      </c>
      <c r="B39" s="3">
        <v>4.3</v>
      </c>
      <c r="C39" s="3">
        <v>0.57999999999999996</v>
      </c>
      <c r="D39" s="3">
        <v>0.88</v>
      </c>
      <c r="E39" s="3">
        <v>0.71</v>
      </c>
      <c r="F39" s="3">
        <v>0.82</v>
      </c>
      <c r="G39" s="3">
        <v>0.78</v>
      </c>
      <c r="H39" s="3">
        <v>0.71</v>
      </c>
    </row>
    <row r="40" spans="1:8" x14ac:dyDescent="0.25">
      <c r="A40" s="7">
        <v>39087</v>
      </c>
      <c r="B40" s="3">
        <v>5</v>
      </c>
      <c r="C40" s="3">
        <v>0.7</v>
      </c>
      <c r="D40" s="3">
        <v>0.92</v>
      </c>
      <c r="E40" s="3">
        <v>0.94</v>
      </c>
      <c r="F40" s="3">
        <v>0.84</v>
      </c>
      <c r="G40" s="3">
        <v>0.98</v>
      </c>
      <c r="H40" s="3">
        <v>1</v>
      </c>
    </row>
    <row r="41" spans="1:8" x14ac:dyDescent="0.25">
      <c r="A41" s="7">
        <v>39117.5</v>
      </c>
      <c r="B41" s="3">
        <v>4.9000000000000004</v>
      </c>
      <c r="C41" s="3">
        <v>0.6</v>
      </c>
      <c r="D41" s="3">
        <v>0.87</v>
      </c>
      <c r="E41" s="3">
        <v>0.79</v>
      </c>
      <c r="F41" s="3">
        <v>0.84</v>
      </c>
      <c r="G41" s="3">
        <v>0.86</v>
      </c>
      <c r="H41" s="3">
        <v>0.78</v>
      </c>
    </row>
    <row r="42" spans="1:8" x14ac:dyDescent="0.25">
      <c r="A42" s="7">
        <v>39148</v>
      </c>
      <c r="B42" s="3">
        <v>4.5</v>
      </c>
      <c r="C42" s="3">
        <v>0.57999999999999996</v>
      </c>
      <c r="D42" s="3">
        <v>0.9</v>
      </c>
      <c r="E42" s="3">
        <v>0.86</v>
      </c>
      <c r="F42" s="3">
        <v>0.86</v>
      </c>
      <c r="G42" s="3">
        <v>0.91</v>
      </c>
      <c r="H42" s="3">
        <v>0.89</v>
      </c>
    </row>
    <row r="43" spans="1:8" x14ac:dyDescent="0.25">
      <c r="A43" s="7">
        <v>39178.5</v>
      </c>
      <c r="B43" s="3">
        <v>4.3</v>
      </c>
      <c r="C43" s="3">
        <v>0.6</v>
      </c>
      <c r="D43" s="3">
        <v>0.95</v>
      </c>
      <c r="E43" s="3">
        <v>0.91</v>
      </c>
      <c r="F43" s="3">
        <v>0.88</v>
      </c>
      <c r="G43" s="3">
        <v>0.95</v>
      </c>
      <c r="H43" s="3">
        <v>0.97</v>
      </c>
    </row>
    <row r="44" spans="1:8" x14ac:dyDescent="0.25">
      <c r="A44" s="7">
        <v>39209</v>
      </c>
      <c r="B44" s="3">
        <v>4.3</v>
      </c>
      <c r="C44" s="3">
        <v>0.56000000000000005</v>
      </c>
      <c r="D44" s="3">
        <v>0.96</v>
      </c>
      <c r="E44" s="3">
        <v>0.97</v>
      </c>
      <c r="F44" s="3">
        <v>0.88</v>
      </c>
      <c r="G44" s="3">
        <v>1</v>
      </c>
      <c r="H44" s="3">
        <v>1.04</v>
      </c>
    </row>
    <row r="45" spans="1:8" x14ac:dyDescent="0.25">
      <c r="A45" s="7">
        <v>39239.5</v>
      </c>
      <c r="B45" s="3">
        <v>4.7</v>
      </c>
      <c r="C45" s="3">
        <v>0.6</v>
      </c>
      <c r="D45" s="3">
        <v>0.94</v>
      </c>
      <c r="E45" s="3">
        <v>1.02</v>
      </c>
      <c r="F45" s="3">
        <v>0.92</v>
      </c>
      <c r="G45" s="3">
        <v>1.07</v>
      </c>
      <c r="H45" s="3">
        <v>1.04</v>
      </c>
    </row>
    <row r="46" spans="1:8" x14ac:dyDescent="0.25">
      <c r="A46" s="7">
        <v>39270</v>
      </c>
      <c r="B46" s="3">
        <v>4.9000000000000004</v>
      </c>
      <c r="C46" s="3">
        <v>0.62</v>
      </c>
      <c r="D46" s="3">
        <v>0.93</v>
      </c>
      <c r="E46" s="3">
        <v>1.05</v>
      </c>
      <c r="F46" s="3">
        <v>1.02</v>
      </c>
      <c r="G46" s="3">
        <v>1.04</v>
      </c>
      <c r="H46" s="3">
        <v>1.06</v>
      </c>
    </row>
    <row r="47" spans="1:8" x14ac:dyDescent="0.25">
      <c r="A47" s="7">
        <v>39300.5</v>
      </c>
      <c r="B47" s="3">
        <v>4.5999999999999996</v>
      </c>
      <c r="C47" s="3">
        <v>0.57999999999999996</v>
      </c>
      <c r="D47" s="3">
        <v>0.9</v>
      </c>
      <c r="E47" s="3">
        <v>0.97</v>
      </c>
      <c r="F47" s="3">
        <v>1.24</v>
      </c>
      <c r="G47" s="3">
        <v>0.99</v>
      </c>
      <c r="H47" s="3">
        <v>1.01</v>
      </c>
    </row>
    <row r="48" spans="1:8" x14ac:dyDescent="0.25">
      <c r="A48" s="7">
        <v>39331</v>
      </c>
      <c r="B48" s="3">
        <v>4.5</v>
      </c>
      <c r="C48" s="3">
        <v>0.57999999999999996</v>
      </c>
      <c r="D48" s="3">
        <v>0.97</v>
      </c>
      <c r="E48" s="3">
        <v>0.94</v>
      </c>
      <c r="F48" s="3">
        <v>0.88</v>
      </c>
      <c r="G48" s="3">
        <v>0.96</v>
      </c>
      <c r="H48" s="3">
        <v>0.9</v>
      </c>
    </row>
    <row r="49" spans="1:8" x14ac:dyDescent="0.25">
      <c r="A49" s="7">
        <v>39361.5</v>
      </c>
      <c r="B49" s="3">
        <v>4.4000000000000004</v>
      </c>
      <c r="C49" s="3">
        <v>0.6</v>
      </c>
      <c r="D49" s="3">
        <v>0.97</v>
      </c>
      <c r="E49" s="3">
        <v>0.89</v>
      </c>
      <c r="F49" s="3">
        <v>0.8</v>
      </c>
      <c r="G49" s="3">
        <v>0.9</v>
      </c>
      <c r="H49" s="3">
        <v>0.87</v>
      </c>
    </row>
    <row r="50" spans="1:8" x14ac:dyDescent="0.25">
      <c r="A50" s="7">
        <v>39392</v>
      </c>
      <c r="B50" s="3">
        <v>4.5</v>
      </c>
      <c r="C50" s="3">
        <v>0.66</v>
      </c>
      <c r="D50" s="3">
        <v>1.03</v>
      </c>
      <c r="E50" s="3">
        <v>0.89</v>
      </c>
      <c r="F50" s="3">
        <v>0.88</v>
      </c>
      <c r="G50" s="3">
        <v>0.87</v>
      </c>
      <c r="H50" s="3">
        <v>0.87</v>
      </c>
    </row>
    <row r="51" spans="1:8" x14ac:dyDescent="0.25">
      <c r="A51" s="7">
        <v>39422.5</v>
      </c>
      <c r="B51" s="3">
        <v>4.8</v>
      </c>
      <c r="C51" s="3">
        <v>0.68</v>
      </c>
      <c r="D51" s="3">
        <v>0.97</v>
      </c>
      <c r="E51" s="3">
        <v>0.81</v>
      </c>
      <c r="F51" s="3">
        <v>0.8</v>
      </c>
      <c r="G51" s="3">
        <v>0.77</v>
      </c>
      <c r="H51" s="3">
        <v>0.82</v>
      </c>
    </row>
    <row r="52" spans="1:8" x14ac:dyDescent="0.25">
      <c r="A52" s="7">
        <v>39453</v>
      </c>
      <c r="B52" s="3">
        <v>5.4</v>
      </c>
      <c r="C52" s="3">
        <v>0.84</v>
      </c>
      <c r="D52" s="3">
        <v>1.08</v>
      </c>
      <c r="E52" s="3">
        <v>1.07</v>
      </c>
      <c r="F52" s="3">
        <v>0.84</v>
      </c>
      <c r="G52" s="3">
        <v>1</v>
      </c>
      <c r="H52" s="3">
        <v>1.08</v>
      </c>
    </row>
    <row r="53" spans="1:8" x14ac:dyDescent="0.25">
      <c r="A53" s="7">
        <v>39483.5</v>
      </c>
      <c r="B53" s="3">
        <v>5.2</v>
      </c>
      <c r="C53" s="3">
        <v>0.72</v>
      </c>
      <c r="D53" s="3">
        <v>1.03</v>
      </c>
      <c r="E53" s="3">
        <v>0.91</v>
      </c>
      <c r="F53" s="3">
        <v>0.82</v>
      </c>
      <c r="G53" s="3">
        <v>0.86</v>
      </c>
      <c r="H53" s="3">
        <v>0.86</v>
      </c>
    </row>
    <row r="54" spans="1:8" x14ac:dyDescent="0.25">
      <c r="A54" s="7">
        <v>39514</v>
      </c>
      <c r="B54" s="3">
        <v>5.2</v>
      </c>
      <c r="C54" s="3">
        <v>0.72</v>
      </c>
      <c r="D54" s="3">
        <v>1.05</v>
      </c>
      <c r="E54" s="3">
        <v>1</v>
      </c>
      <c r="F54" s="3">
        <v>0.86</v>
      </c>
      <c r="G54" s="3">
        <v>0.91</v>
      </c>
      <c r="H54" s="3">
        <v>0.97</v>
      </c>
    </row>
    <row r="55" spans="1:8" x14ac:dyDescent="0.25">
      <c r="A55" s="7">
        <v>39544.5</v>
      </c>
      <c r="B55" s="3">
        <v>4.8</v>
      </c>
      <c r="C55" s="3">
        <v>0.76</v>
      </c>
      <c r="D55" s="3">
        <v>1.1100000000000001</v>
      </c>
      <c r="E55" s="3">
        <v>1.06</v>
      </c>
      <c r="F55" s="3">
        <v>0.92</v>
      </c>
      <c r="G55" s="3">
        <v>0.98</v>
      </c>
      <c r="H55" s="3">
        <v>1.06</v>
      </c>
    </row>
    <row r="56" spans="1:8" x14ac:dyDescent="0.25">
      <c r="A56" s="7">
        <v>39575</v>
      </c>
      <c r="B56" s="3">
        <v>5.2</v>
      </c>
      <c r="C56" s="3">
        <v>0.66</v>
      </c>
      <c r="D56" s="3">
        <v>1.05</v>
      </c>
      <c r="E56" s="3">
        <v>1.06</v>
      </c>
      <c r="F56" s="3">
        <v>0.88</v>
      </c>
      <c r="G56" s="3">
        <v>0.93</v>
      </c>
      <c r="H56" s="3">
        <v>1.08</v>
      </c>
    </row>
    <row r="57" spans="1:8" x14ac:dyDescent="0.25">
      <c r="A57" s="7">
        <v>39605.5</v>
      </c>
      <c r="B57" s="3">
        <v>5.7</v>
      </c>
      <c r="C57" s="3">
        <v>0.8</v>
      </c>
      <c r="D57" s="3">
        <v>1.08</v>
      </c>
      <c r="E57" s="3">
        <v>1.1399999999999999</v>
      </c>
      <c r="F57" s="3">
        <v>0.9</v>
      </c>
      <c r="G57" s="3">
        <v>0.97</v>
      </c>
      <c r="H57" s="3">
        <v>1.1100000000000001</v>
      </c>
    </row>
    <row r="58" spans="1:8" x14ac:dyDescent="0.25">
      <c r="A58" s="7">
        <v>39636</v>
      </c>
      <c r="B58" s="3">
        <v>6</v>
      </c>
      <c r="C58" s="3">
        <v>0.9</v>
      </c>
      <c r="D58" s="3">
        <v>1.04</v>
      </c>
      <c r="E58" s="3">
        <v>1.1299999999999999</v>
      </c>
      <c r="F58" s="3">
        <v>1.02</v>
      </c>
      <c r="G58" s="3">
        <v>0.98</v>
      </c>
      <c r="H58" s="3">
        <v>1.1000000000000001</v>
      </c>
    </row>
    <row r="59" spans="1:8" x14ac:dyDescent="0.25">
      <c r="A59" s="7">
        <v>39666.5</v>
      </c>
      <c r="B59" s="3">
        <v>6.1</v>
      </c>
      <c r="C59" s="3">
        <v>0.86</v>
      </c>
      <c r="D59" s="3">
        <v>0.99</v>
      </c>
      <c r="E59" s="3">
        <v>1.07</v>
      </c>
      <c r="F59" s="3">
        <v>1.32</v>
      </c>
      <c r="G59" s="3">
        <v>0.97</v>
      </c>
      <c r="H59" s="3">
        <v>1.1000000000000001</v>
      </c>
    </row>
    <row r="60" spans="1:8" x14ac:dyDescent="0.25">
      <c r="A60" s="7">
        <v>39697</v>
      </c>
      <c r="B60" s="3">
        <v>6</v>
      </c>
      <c r="C60" s="3">
        <v>1.02</v>
      </c>
      <c r="D60" s="3">
        <v>1.1299999999999999</v>
      </c>
      <c r="E60" s="3">
        <v>1.2</v>
      </c>
      <c r="F60" s="3">
        <v>0.86</v>
      </c>
      <c r="G60" s="3">
        <v>0.96</v>
      </c>
      <c r="H60" s="3">
        <v>1.05</v>
      </c>
    </row>
    <row r="61" spans="1:8" x14ac:dyDescent="0.25">
      <c r="A61" s="7">
        <v>39727.5</v>
      </c>
      <c r="B61" s="3">
        <v>6.1</v>
      </c>
      <c r="C61" s="3">
        <v>1.18</v>
      </c>
      <c r="D61" s="3">
        <v>1.1000000000000001</v>
      </c>
      <c r="E61" s="3">
        <v>1.1399999999999999</v>
      </c>
      <c r="F61" s="3">
        <v>0.86</v>
      </c>
      <c r="G61" s="3">
        <v>0.92</v>
      </c>
      <c r="H61" s="3">
        <v>0.99</v>
      </c>
    </row>
    <row r="62" spans="1:8" x14ac:dyDescent="0.25">
      <c r="A62" s="7">
        <v>39758</v>
      </c>
      <c r="B62" s="3">
        <v>6.5</v>
      </c>
      <c r="C62" s="3">
        <v>1.38</v>
      </c>
      <c r="D62" s="3">
        <v>1.1299999999999999</v>
      </c>
      <c r="E62" s="3">
        <v>1.2</v>
      </c>
      <c r="F62" s="3">
        <v>0.86</v>
      </c>
      <c r="G62" s="3">
        <v>0.95</v>
      </c>
      <c r="H62" s="3">
        <v>0.97</v>
      </c>
    </row>
    <row r="63" spans="1:8" x14ac:dyDescent="0.25">
      <c r="A63" s="7">
        <v>39788.5</v>
      </c>
      <c r="B63" s="3">
        <v>7.1</v>
      </c>
      <c r="C63" s="3">
        <v>1.62</v>
      </c>
      <c r="D63" s="3">
        <v>1.02</v>
      </c>
      <c r="E63" s="3">
        <v>1</v>
      </c>
      <c r="F63" s="3">
        <v>0.84</v>
      </c>
      <c r="G63" s="3">
        <v>0.78</v>
      </c>
      <c r="H63" s="3">
        <v>0.79</v>
      </c>
    </row>
    <row r="64" spans="1:8" x14ac:dyDescent="0.25">
      <c r="A64" s="7">
        <v>39819</v>
      </c>
      <c r="B64" s="3">
        <v>8.5</v>
      </c>
      <c r="C64" s="3">
        <v>2.02</v>
      </c>
      <c r="D64" s="3">
        <v>1.1599999999999999</v>
      </c>
      <c r="E64" s="3">
        <v>1.42</v>
      </c>
      <c r="F64" s="3">
        <v>0.9</v>
      </c>
      <c r="G64" s="3">
        <v>1.08</v>
      </c>
      <c r="H64" s="3">
        <v>1.19</v>
      </c>
    </row>
    <row r="65" spans="1:8" x14ac:dyDescent="0.25">
      <c r="A65" s="7">
        <v>39849.5</v>
      </c>
      <c r="B65" s="3">
        <v>8.9</v>
      </c>
      <c r="C65" s="3">
        <v>2.02</v>
      </c>
      <c r="D65" s="3">
        <v>1.1499999999999999</v>
      </c>
      <c r="E65" s="3">
        <v>1.18</v>
      </c>
      <c r="F65" s="3">
        <v>0.9</v>
      </c>
      <c r="G65" s="3">
        <v>0.89</v>
      </c>
      <c r="H65" s="3">
        <v>0.99</v>
      </c>
    </row>
    <row r="66" spans="1:8" x14ac:dyDescent="0.25">
      <c r="A66" s="7">
        <v>39880</v>
      </c>
      <c r="B66" s="3">
        <v>9</v>
      </c>
      <c r="C66" s="3">
        <v>2.06</v>
      </c>
      <c r="D66" s="3">
        <v>1.1499999999999999</v>
      </c>
      <c r="E66" s="3">
        <v>1.21</v>
      </c>
      <c r="F66" s="3">
        <v>0.98</v>
      </c>
      <c r="G66" s="3">
        <v>0.91</v>
      </c>
      <c r="H66" s="3">
        <v>1.07</v>
      </c>
    </row>
    <row r="67" spans="1:8" x14ac:dyDescent="0.25">
      <c r="A67" s="7">
        <v>39910.5</v>
      </c>
      <c r="B67" s="3">
        <v>8.6</v>
      </c>
      <c r="C67" s="3">
        <v>1.9</v>
      </c>
      <c r="D67" s="3">
        <v>1.1299999999999999</v>
      </c>
      <c r="E67" s="3">
        <v>1.18</v>
      </c>
      <c r="F67" s="3">
        <v>0.94</v>
      </c>
      <c r="G67" s="3">
        <v>0.92</v>
      </c>
      <c r="H67" s="3">
        <v>1.05</v>
      </c>
    </row>
    <row r="68" spans="1:8" x14ac:dyDescent="0.25">
      <c r="A68" s="7">
        <v>39941</v>
      </c>
      <c r="B68" s="3">
        <v>9.1</v>
      </c>
      <c r="C68" s="3">
        <v>1.76</v>
      </c>
      <c r="D68" s="3">
        <v>1.1499999999999999</v>
      </c>
      <c r="E68" s="3">
        <v>1.2</v>
      </c>
      <c r="F68" s="3">
        <v>0.94</v>
      </c>
      <c r="G68" s="3">
        <v>0.92</v>
      </c>
      <c r="H68" s="3">
        <v>1.19</v>
      </c>
    </row>
    <row r="69" spans="1:8" x14ac:dyDescent="0.25">
      <c r="A69" s="7">
        <v>39971.5</v>
      </c>
      <c r="B69" s="3">
        <v>9.6999999999999993</v>
      </c>
      <c r="C69" s="3">
        <v>1.94</v>
      </c>
      <c r="D69" s="3">
        <v>1.1399999999999999</v>
      </c>
      <c r="E69" s="3">
        <v>1.3</v>
      </c>
      <c r="F69" s="3">
        <v>0.98</v>
      </c>
      <c r="G69" s="3">
        <v>0.96</v>
      </c>
      <c r="H69" s="3">
        <v>1.28</v>
      </c>
    </row>
    <row r="70" spans="1:8" x14ac:dyDescent="0.25">
      <c r="A70" s="7">
        <v>40002</v>
      </c>
      <c r="B70" s="3">
        <v>9.6999999999999993</v>
      </c>
      <c r="C70" s="3">
        <v>2.06</v>
      </c>
      <c r="D70" s="3">
        <v>1.1200000000000001</v>
      </c>
      <c r="E70" s="3">
        <v>1.28</v>
      </c>
      <c r="F70" s="3">
        <v>1.1200000000000001</v>
      </c>
      <c r="G70" s="3">
        <v>0.96</v>
      </c>
      <c r="H70" s="3">
        <v>1.27</v>
      </c>
    </row>
    <row r="71" spans="1:8" x14ac:dyDescent="0.25">
      <c r="A71" s="7">
        <v>40032.5</v>
      </c>
      <c r="B71" s="3">
        <v>9.6</v>
      </c>
      <c r="C71" s="3">
        <v>1.9</v>
      </c>
      <c r="D71" s="3">
        <v>1.1000000000000001</v>
      </c>
      <c r="E71" s="3">
        <v>1.25</v>
      </c>
      <c r="F71" s="3">
        <v>1.36</v>
      </c>
      <c r="G71" s="3">
        <v>0.98</v>
      </c>
      <c r="H71" s="3">
        <v>1.26</v>
      </c>
    </row>
    <row r="72" spans="1:8" x14ac:dyDescent="0.25">
      <c r="A72" s="7">
        <v>40063</v>
      </c>
      <c r="B72" s="3">
        <v>9.5</v>
      </c>
      <c r="C72" s="3">
        <v>1.82</v>
      </c>
      <c r="D72" s="3">
        <v>1.1599999999999999</v>
      </c>
      <c r="E72" s="3">
        <v>1.21</v>
      </c>
      <c r="F72" s="3">
        <v>0.92</v>
      </c>
      <c r="G72" s="3">
        <v>0.91</v>
      </c>
      <c r="H72" s="3">
        <v>1.1399999999999999</v>
      </c>
    </row>
    <row r="73" spans="1:8" x14ac:dyDescent="0.25">
      <c r="A73" s="7">
        <v>40093.5</v>
      </c>
      <c r="B73" s="3">
        <v>9.5</v>
      </c>
      <c r="C73" s="3">
        <v>1.96</v>
      </c>
      <c r="D73" s="3">
        <v>1.1599999999999999</v>
      </c>
      <c r="E73" s="3">
        <v>1.1399999999999999</v>
      </c>
      <c r="F73" s="3">
        <v>0.84</v>
      </c>
      <c r="G73" s="3">
        <v>0.83</v>
      </c>
      <c r="H73" s="3">
        <v>1.0900000000000001</v>
      </c>
    </row>
    <row r="74" spans="1:8" x14ac:dyDescent="0.25">
      <c r="A74" s="7">
        <v>40124</v>
      </c>
      <c r="B74" s="3">
        <v>9.4</v>
      </c>
      <c r="C74" s="3">
        <v>2.08</v>
      </c>
      <c r="D74" s="3">
        <v>1.22</v>
      </c>
      <c r="E74" s="3">
        <v>1.1200000000000001</v>
      </c>
      <c r="F74" s="3">
        <v>0.88</v>
      </c>
      <c r="G74" s="3">
        <v>0.84</v>
      </c>
      <c r="H74" s="3">
        <v>1.05</v>
      </c>
    </row>
    <row r="75" spans="1:8" x14ac:dyDescent="0.25">
      <c r="A75" s="7">
        <v>40154.5</v>
      </c>
      <c r="B75" s="3">
        <v>9.6999999999999993</v>
      </c>
      <c r="C75" s="3">
        <v>1.96</v>
      </c>
      <c r="D75" s="3">
        <v>1.1299999999999999</v>
      </c>
      <c r="E75" s="3">
        <v>0.96</v>
      </c>
      <c r="F75" s="3">
        <v>0.78</v>
      </c>
      <c r="G75" s="3">
        <v>0.71</v>
      </c>
      <c r="H75" s="3">
        <v>0.87</v>
      </c>
    </row>
    <row r="76" spans="1:8" x14ac:dyDescent="0.25">
      <c r="A76" s="7">
        <v>40185</v>
      </c>
      <c r="B76" s="3">
        <v>10.6</v>
      </c>
      <c r="C76" s="3">
        <v>2.2000000000000002</v>
      </c>
      <c r="D76" s="3">
        <v>1.28</v>
      </c>
      <c r="E76" s="3">
        <v>1.34</v>
      </c>
      <c r="F76" s="3">
        <v>0.88</v>
      </c>
      <c r="G76" s="3">
        <v>0.91</v>
      </c>
      <c r="H76" s="3">
        <v>1.33</v>
      </c>
    </row>
    <row r="77" spans="1:8" x14ac:dyDescent="0.25">
      <c r="A77" s="7">
        <v>40215.5</v>
      </c>
      <c r="B77" s="3">
        <v>10.4</v>
      </c>
      <c r="C77" s="3">
        <v>1.92</v>
      </c>
      <c r="D77" s="3">
        <v>1.26</v>
      </c>
      <c r="E77" s="3">
        <v>1.1599999999999999</v>
      </c>
      <c r="F77" s="3">
        <v>0.82</v>
      </c>
      <c r="G77" s="3">
        <v>0.82</v>
      </c>
      <c r="H77" s="3">
        <v>1.05</v>
      </c>
    </row>
    <row r="78" spans="1:8" x14ac:dyDescent="0.25">
      <c r="A78" s="7">
        <v>40246</v>
      </c>
      <c r="B78" s="3">
        <v>10.199999999999999</v>
      </c>
      <c r="C78" s="3">
        <v>1.88</v>
      </c>
      <c r="D78" s="3">
        <v>1.2</v>
      </c>
      <c r="E78" s="3">
        <v>1.1599999999999999</v>
      </c>
      <c r="F78" s="3">
        <v>0.82</v>
      </c>
      <c r="G78" s="3">
        <v>0.81</v>
      </c>
      <c r="H78" s="3">
        <v>1.02</v>
      </c>
    </row>
    <row r="79" spans="1:8" x14ac:dyDescent="0.25">
      <c r="A79" s="7">
        <v>40276.5</v>
      </c>
      <c r="B79" s="3">
        <v>9.5</v>
      </c>
      <c r="C79" s="3">
        <v>2.2200000000000002</v>
      </c>
      <c r="D79" s="3">
        <v>1.27</v>
      </c>
      <c r="E79" s="3">
        <v>1.19</v>
      </c>
      <c r="F79" s="3">
        <v>0.9</v>
      </c>
      <c r="G79" s="3">
        <v>0.9</v>
      </c>
      <c r="H79" s="3">
        <v>1.1399999999999999</v>
      </c>
    </row>
    <row r="80" spans="1:8" x14ac:dyDescent="0.25">
      <c r="A80" s="7">
        <v>40307</v>
      </c>
      <c r="B80" s="3">
        <v>9.3000000000000007</v>
      </c>
      <c r="C80" s="3">
        <v>1.66</v>
      </c>
      <c r="D80" s="3">
        <v>1.25</v>
      </c>
      <c r="E80" s="3">
        <v>1.26</v>
      </c>
      <c r="F80" s="3">
        <v>0.84</v>
      </c>
      <c r="G80" s="3">
        <v>0.91</v>
      </c>
      <c r="H80" s="3">
        <v>1.19</v>
      </c>
    </row>
    <row r="81" spans="1:8" x14ac:dyDescent="0.25">
      <c r="A81" s="7">
        <v>40337.5</v>
      </c>
      <c r="B81" s="3">
        <v>9.6</v>
      </c>
      <c r="C81" s="3">
        <v>2.04</v>
      </c>
      <c r="D81" s="3">
        <v>1.18</v>
      </c>
      <c r="E81" s="3">
        <v>1.27</v>
      </c>
      <c r="F81" s="3">
        <v>0.82</v>
      </c>
      <c r="G81" s="3">
        <v>0.92</v>
      </c>
      <c r="H81" s="3">
        <v>1.23</v>
      </c>
    </row>
    <row r="82" spans="1:8" x14ac:dyDescent="0.25">
      <c r="A82" s="7">
        <v>40368</v>
      </c>
      <c r="B82" s="3">
        <v>9.6999999999999993</v>
      </c>
      <c r="C82" s="3">
        <v>2.58</v>
      </c>
      <c r="D82" s="3">
        <v>1.1100000000000001</v>
      </c>
      <c r="E82" s="3">
        <v>1.2</v>
      </c>
      <c r="F82" s="3">
        <v>0.96</v>
      </c>
      <c r="G82" s="3">
        <v>0.85</v>
      </c>
      <c r="H82" s="3">
        <v>1.21</v>
      </c>
    </row>
    <row r="83" spans="1:8" x14ac:dyDescent="0.25">
      <c r="A83" s="7">
        <v>40398.5</v>
      </c>
      <c r="B83" s="3">
        <v>9.5</v>
      </c>
      <c r="C83" s="3">
        <v>1.72</v>
      </c>
      <c r="D83" s="3">
        <v>1.1200000000000001</v>
      </c>
      <c r="E83" s="3">
        <v>1.17</v>
      </c>
      <c r="F83" s="3">
        <v>1.18</v>
      </c>
      <c r="G83" s="3">
        <v>0.77</v>
      </c>
      <c r="H83" s="3">
        <v>1.08</v>
      </c>
    </row>
    <row r="84" spans="1:8" x14ac:dyDescent="0.25">
      <c r="A84" s="7">
        <v>40429</v>
      </c>
      <c r="B84" s="3">
        <v>9.1999999999999993</v>
      </c>
      <c r="C84" s="3"/>
      <c r="D84" s="3"/>
      <c r="E84" s="3"/>
      <c r="F84" s="3"/>
      <c r="G84" s="3"/>
      <c r="H84" s="8"/>
    </row>
    <row r="85" spans="1:8" x14ac:dyDescent="0.25">
      <c r="A85" s="9">
        <v>40459.5</v>
      </c>
      <c r="B85" s="10">
        <v>9</v>
      </c>
      <c r="C85" s="10"/>
      <c r="D85" s="10"/>
      <c r="E85" s="10"/>
      <c r="F85" s="10"/>
      <c r="G85" s="10"/>
      <c r="H85" s="11"/>
    </row>
    <row r="86" spans="1:8" x14ac:dyDescent="0.25">
      <c r="A86" s="9">
        <v>40483</v>
      </c>
      <c r="B86" s="10">
        <v>9.3000000000000007</v>
      </c>
      <c r="C86" s="10"/>
      <c r="D86" s="10"/>
      <c r="E86" s="10"/>
      <c r="F86" s="10"/>
      <c r="G86" s="10"/>
      <c r="H86" s="11"/>
    </row>
    <row r="87" spans="1:8" x14ac:dyDescent="0.25">
      <c r="A87" s="9">
        <v>40513</v>
      </c>
      <c r="B87" s="10">
        <v>9.1</v>
      </c>
      <c r="C87" s="10"/>
      <c r="D87" s="10"/>
      <c r="E87" s="10"/>
      <c r="F87" s="10"/>
      <c r="G87" s="10"/>
      <c r="H87" s="11"/>
    </row>
    <row r="88" spans="1:8" x14ac:dyDescent="0.25">
      <c r="A88" s="9">
        <v>40544</v>
      </c>
      <c r="B88" s="24">
        <v>9.8000000000000007</v>
      </c>
      <c r="C88" s="22"/>
      <c r="D88" s="22"/>
      <c r="E88" s="22"/>
      <c r="F88" s="22"/>
      <c r="G88" s="22"/>
      <c r="H88" s="23"/>
    </row>
    <row r="89" spans="1:8" x14ac:dyDescent="0.25">
      <c r="A89" s="9">
        <v>40575</v>
      </c>
      <c r="B89" s="24">
        <v>9.5</v>
      </c>
      <c r="C89" s="22"/>
      <c r="D89" s="22"/>
      <c r="E89" s="22"/>
      <c r="F89" s="22"/>
      <c r="G89" s="22"/>
      <c r="H89" s="23"/>
    </row>
    <row r="90" spans="1:8" x14ac:dyDescent="0.25">
      <c r="A90" s="9">
        <v>40603</v>
      </c>
      <c r="B90" s="24">
        <v>9.1999999999999993</v>
      </c>
      <c r="C90" s="22"/>
      <c r="D90" s="22"/>
      <c r="E90" s="22"/>
      <c r="F90" s="22"/>
      <c r="G90" s="22"/>
      <c r="H90" s="23"/>
    </row>
    <row r="91" spans="1:8" x14ac:dyDescent="0.25">
      <c r="A91" s="20"/>
      <c r="B91" s="21"/>
      <c r="C91" s="22"/>
      <c r="D91" s="22"/>
      <c r="E91" s="22"/>
      <c r="F91" s="22"/>
      <c r="G91" s="22"/>
      <c r="H91" s="23"/>
    </row>
    <row r="92" spans="1:8" x14ac:dyDescent="0.25">
      <c r="A92" s="20"/>
      <c r="B92" s="21"/>
      <c r="C92" s="22"/>
      <c r="D92" s="22"/>
      <c r="E92" s="22"/>
      <c r="F92" s="22"/>
      <c r="G92" s="22"/>
      <c r="H92" s="23"/>
    </row>
    <row r="93" spans="1:8" x14ac:dyDescent="0.25">
      <c r="A93" s="20"/>
      <c r="B93" s="21"/>
      <c r="C93" s="22"/>
      <c r="D93" s="22"/>
      <c r="E93" s="22"/>
      <c r="F93" s="22"/>
      <c r="G93" s="22"/>
      <c r="H93" s="23"/>
    </row>
    <row r="94" spans="1:8" ht="15.75" thickBot="1" x14ac:dyDescent="0.3">
      <c r="A94" s="20"/>
      <c r="B94" s="21"/>
      <c r="C94" s="22"/>
      <c r="D94" s="22"/>
      <c r="E94" s="22"/>
      <c r="F94" s="22"/>
      <c r="G94" s="22"/>
      <c r="H94" s="23"/>
    </row>
    <row r="95" spans="1:8" ht="15.75" thickBot="1" x14ac:dyDescent="0.3">
      <c r="A95" s="76" t="s">
        <v>32</v>
      </c>
      <c r="B95" s="77"/>
      <c r="C95" s="12">
        <f t="shared" ref="C95:H95" si="0">CORREL($B$4:$B$83,C4:C83)</f>
        <v>0.96114835959341627</v>
      </c>
      <c r="D95" s="12">
        <f t="shared" si="0"/>
        <v>0.84185426874322322</v>
      </c>
      <c r="E95" s="12">
        <f t="shared" si="0"/>
        <v>0.80173788774321375</v>
      </c>
      <c r="F95" s="12">
        <f t="shared" si="0"/>
        <v>-2.2996365084731525E-2</v>
      </c>
      <c r="G95" s="12">
        <f t="shared" si="0"/>
        <v>-0.34831921489632178</v>
      </c>
      <c r="H95" s="13">
        <f t="shared" si="0"/>
        <v>0.62480161893102903</v>
      </c>
    </row>
    <row r="96" spans="1:8" ht="15.75" thickBot="1" x14ac:dyDescent="0.3">
      <c r="A96" s="76" t="s">
        <v>33</v>
      </c>
      <c r="B96" s="77"/>
      <c r="C96" s="25">
        <f t="shared" ref="C96:H96" si="1">RSQ($B$4:$B$83,C4:C83)</f>
        <v>0.92380616914911506</v>
      </c>
      <c r="D96" s="25">
        <f t="shared" si="1"/>
        <v>0.70871860980118706</v>
      </c>
      <c r="E96" s="25">
        <f t="shared" si="1"/>
        <v>0.64278364064294979</v>
      </c>
      <c r="F96" s="25">
        <f t="shared" si="1"/>
        <v>5.2883280711025897E-4</v>
      </c>
      <c r="G96" s="25">
        <f t="shared" si="1"/>
        <v>0.12132627546598991</v>
      </c>
      <c r="H96" s="25">
        <f t="shared" si="1"/>
        <v>0.39037706301883468</v>
      </c>
    </row>
  </sheetData>
  <mergeCells count="3">
    <mergeCell ref="A95:B95"/>
    <mergeCell ref="A96:B96"/>
    <mergeCell ref="A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24626DB3B41CC4AA53BE26545C36D7C" ma:contentTypeVersion="17" ma:contentTypeDescription="Create a new document." ma:contentTypeScope="" ma:versionID="ec4b96351403d194e667da9e4f5b300a">
  <xsd:schema xmlns:xsd="http://www.w3.org/2001/XMLSchema" xmlns:xs="http://www.w3.org/2001/XMLSchema" xmlns:p="http://schemas.microsoft.com/office/2006/metadata/properties" xmlns:ns2="637b445d-e957-4b2b-868c-b8da2737f946" xmlns:ns3="d84dbf10-1143-4dde-ab31-7bfb5be695bc" targetNamespace="http://schemas.microsoft.com/office/2006/metadata/properties" ma:root="true" ma:fieldsID="3a487435f60da3ca69f311c6515a5bf7" ns2:_="" ns3:_="">
    <xsd:import namespace="637b445d-e957-4b2b-868c-b8da2737f946"/>
    <xsd:import namespace="d84dbf10-1143-4dde-ab31-7bfb5be695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7b445d-e957-4b2b-868c-b8da2737f9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f54bde2-7ae1-46a6-9cca-9d61fbebac43"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4dbf10-1143-4dde-ab31-7bfb5be695b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2b52a14-a119-487e-a913-87c562c716c8}" ma:internalName="TaxCatchAll" ma:showField="CatchAllData" ma:web="d84dbf10-1143-4dde-ab31-7bfb5be695b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84dbf10-1143-4dde-ab31-7bfb5be695bc" xsi:nil="true"/>
    <lcf76f155ced4ddcb4097134ff3c332f xmlns="637b445d-e957-4b2b-868c-b8da2737f9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9E5BC0A-FF26-4ED3-8024-FDCA613BC039}">
  <ds:schemaRefs>
    <ds:schemaRef ds:uri="http://schemas.microsoft.com/sharepoint/v3/contenttype/forms"/>
  </ds:schemaRefs>
</ds:datastoreItem>
</file>

<file path=customXml/itemProps2.xml><?xml version="1.0" encoding="utf-8"?>
<ds:datastoreItem xmlns:ds="http://schemas.openxmlformats.org/officeDocument/2006/customXml" ds:itemID="{9E827D33-7B14-458B-BD13-B4F3CB365A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7b445d-e957-4b2b-868c-b8da2737f946"/>
    <ds:schemaRef ds:uri="d84dbf10-1143-4dde-ab31-7bfb5be695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B8F709-FEFF-4267-A1BA-852DF1579A2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Steps 1 and 2</vt:lpstr>
      <vt:lpstr>Step 3</vt:lpstr>
      <vt:lpstr>Steps 4 to 6</vt:lpstr>
      <vt:lpstr>Steps 7 and 8</vt:lpstr>
      <vt:lpstr>Four Variable Model</vt:lpstr>
      <vt:lpstr>Other Google Searches</vt:lpstr>
    </vt:vector>
  </TitlesOfParts>
  <Company>Hubbard Decision Research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Hubbard</dc:creator>
  <cp:lastModifiedBy>Andrew Adams</cp:lastModifiedBy>
  <dcterms:created xsi:type="dcterms:W3CDTF">2010-09-14T10:51:35Z</dcterms:created>
  <dcterms:modified xsi:type="dcterms:W3CDTF">2025-01-15T14:42:25Z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0x010100E24626DB3B41CC4AA53BE26545C36D7C</vt:lpwstr>
  </property>
</Properties>
</file>